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https://rkas.sharepoint.com/Kliendisuhted/ri ja halduslepingud/RIIGIMAJADE üürilepingud/Tallinna tn 18/Asenduspinnad/Rüütli tn 25, Paide/Muudatused/ERKK/"/>
    </mc:Choice>
  </mc:AlternateContent>
  <xr:revisionPtr revIDLastSave="220" documentId="13_ncr:1_{7A22D592-9272-4AED-8CED-6596EF791969}" xr6:coauthVersionLast="47" xr6:coauthVersionMax="47" xr10:uidLastSave="{D2EFD7BA-53DA-4213-A530-CFF196140F1C}"/>
  <workbookProtection workbookAlgorithmName="SHA-512" workbookHashValue="KPYFJXBAV3WwA+J9qO2RHAhJXQOPaSRNCex04+pE1/TZolaR1XcDxdUO5b6zobA7jg1rw/skwaKDFRD/YG6uiw==" workbookSaltValue="ruNrIHzYZv8lNhqYfOmNyQ==" workbookSpinCount="100000" lockStructure="1"/>
  <bookViews>
    <workbookView xWindow="2868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A7" i="11"/>
  <c r="AW11" i="11" l="1"/>
  <c r="AX3" i="11"/>
  <c r="AW12" i="11" l="1"/>
  <c r="E85" i="11"/>
  <c r="A85" i="11"/>
  <c r="O3" i="1"/>
  <c r="P3" i="1"/>
  <c r="AW13" i="11" l="1"/>
  <c r="AD2" i="11"/>
  <c r="Q3" i="1"/>
  <c r="AW14" i="11" l="1"/>
  <c r="AE2" i="11"/>
  <c r="R3" i="1"/>
  <c r="AW15" i="11" l="1"/>
  <c r="AF2" i="11"/>
  <c r="D120" i="3"/>
  <c r="D73" i="3"/>
  <c r="S3" i="1"/>
  <c r="AW16" i="11" l="1"/>
  <c r="AG2" i="11"/>
  <c r="T3" i="1"/>
  <c r="AZ16" i="11" l="1"/>
  <c r="BA16" i="11"/>
  <c r="AY16" i="11"/>
  <c r="BB16" i="11"/>
  <c r="AW17"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C16" i="11" l="1"/>
  <c r="AZ7" i="11"/>
  <c r="AZ9"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6" i="11" l="1"/>
  <c r="AZ8" i="11" s="1"/>
  <c r="AZ10" i="1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11" i="11" l="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AZ12" i="11" l="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13" i="11" l="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3" i="1"/>
  <c r="AZ14" i="11" l="1"/>
  <c r="AZ15" i="11" s="1"/>
  <c r="AY10"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AY11" i="11" l="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Y12" i="11" l="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Y13" i="11" l="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F6" i="4" s="1"/>
  <c r="I5" i="4"/>
  <c r="AU2" i="11"/>
  <c r="AB2" i="11"/>
  <c r="E151" i="4"/>
  <c r="E148" i="4"/>
  <c r="E145" i="4"/>
  <c r="E154" i="4"/>
  <c r="E153" i="4"/>
  <c r="E147" i="4"/>
  <c r="E149" i="4"/>
  <c r="E152" i="4"/>
  <c r="G6" i="4"/>
  <c r="G14" i="4"/>
  <c r="F14" i="4"/>
  <c r="G32" i="4"/>
  <c r="F32" i="4"/>
  <c r="G5" i="4"/>
  <c r="F5" i="4"/>
  <c r="G41" i="4"/>
  <c r="D41" i="4"/>
  <c r="F41" i="4"/>
  <c r="G23" i="4"/>
  <c r="F23" i="4"/>
  <c r="C51" i="4"/>
  <c r="C42" i="4"/>
  <c r="C24" i="4"/>
  <c r="C15" i="4"/>
  <c r="C33" i="4"/>
  <c r="AY14" i="11" l="1"/>
  <c r="BA10"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BA5" i="11" l="1"/>
  <c r="BA9" i="11"/>
  <c r="BA8" i="11"/>
  <c r="BA4" i="11"/>
  <c r="BA11" i="11"/>
  <c r="BA12" i="11" s="1"/>
  <c r="BA7" i="11"/>
  <c r="BA3" i="11"/>
  <c r="BA6" i="11"/>
  <c r="AY15" i="11"/>
  <c r="BA13" i="11"/>
  <c r="BA14" i="11" s="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BB8" i="11"/>
  <c r="BA15" i="11" l="1"/>
  <c r="AZ32" i="1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BB9" i="11"/>
  <c r="C30" i="4" l="1"/>
  <c r="G20" i="4"/>
  <c r="F20" i="4"/>
  <c r="AZ34" i="11"/>
  <c r="BA34" i="11"/>
  <c r="BC5" i="11"/>
  <c r="I38" i="4"/>
  <c r="BC9" i="1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10" i="11"/>
  <c r="C40" i="4" l="1"/>
  <c r="G30" i="4"/>
  <c r="F30" i="4"/>
  <c r="BC10"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11" i="11"/>
  <c r="BB6" i="11"/>
  <c r="BC6" i="11" l="1"/>
  <c r="BC11" i="11"/>
  <c r="C50" i="4"/>
  <c r="G40" i="4"/>
  <c r="F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12" i="11"/>
  <c r="BC12" i="11" l="1"/>
  <c r="C60" i="4"/>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B13" i="11"/>
  <c r="BC13" i="11" l="1"/>
  <c r="G60" i="4"/>
  <c r="F60"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B14" i="11"/>
  <c r="BC14" i="11" l="1"/>
  <c r="BB15" i="11"/>
  <c r="BC15" i="11" s="1"/>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6" i="11" s="1"/>
  <c r="BC47" i="11"/>
  <c r="AY47" i="11"/>
  <c r="BB47"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31" i="11" l="1"/>
  <c r="BD30" i="11"/>
  <c r="BD8" i="11"/>
  <c r="BD3" i="11"/>
  <c r="BD22" i="11"/>
  <c r="BD4" i="1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<sst xmlns="http://schemas.openxmlformats.org/spreadsheetml/2006/main" count="1880" uniqueCount="414">
  <si>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</si>
  <si>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</si>
  <si>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</si>
  <si>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</si>
  <si>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</si>
  <si>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</si>
  <si>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</si>
  <si>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</si>
  <si>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</si>
  <si>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</si>
  <si>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Keskkonnaamet</t>
  </si>
  <si>
    <t>RUUTLI25PAIDE_22</t>
  </si>
  <si>
    <t>Eesti Töötukassa</t>
  </si>
  <si>
    <t>Pärnu Maakohus</t>
  </si>
  <si>
    <t>Muinsuskaitseamet</t>
  </si>
  <si>
    <t>RUUTLI25PAIDE_23</t>
  </si>
  <si>
    <t>Sotsiaalkindlustusamet</t>
  </si>
  <si>
    <t>RUUTLI25PAIDE_25</t>
  </si>
  <si>
    <t>Tallinna Vangla</t>
  </si>
  <si>
    <t>Rahandusministeerium</t>
  </si>
  <si>
    <t>RUUTLI25PAIDE_19</t>
  </si>
  <si>
    <t>Maksu- ja Tolliamet</t>
  </si>
  <si>
    <t>Prokuratuur</t>
  </si>
  <si>
    <t>Tööinspektsioon</t>
  </si>
  <si>
    <t>Eesti Rahvakultuuri Keskus</t>
  </si>
  <si>
    <t>RUUTLI25PAIDE_24</t>
  </si>
  <si>
    <t>Hoone nimetus:</t>
  </si>
  <si>
    <t>Büroohoone</t>
  </si>
  <si>
    <t>Aadress:</t>
  </si>
  <si>
    <t>Rüütli tn 25, Paide linn</t>
  </si>
  <si>
    <t>Korruselisus:</t>
  </si>
  <si>
    <t>04</t>
  </si>
  <si>
    <t>Lisakorrused:</t>
  </si>
  <si>
    <t>00</t>
  </si>
  <si>
    <t>Töö number:</t>
  </si>
  <si>
    <t>21M5114</t>
  </si>
  <si>
    <t>Mõõdistaja:</t>
  </si>
  <si>
    <t>GEO S.T.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</si>
  <si>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</si>
  <si>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</si>
  <si>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</si>
  <si>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</si>
  <si>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</si>
  <si>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</si>
  <si>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</si>
  <si>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</si>
  <si>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</si>
  <si>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</si>
  <si>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</si>
  <si>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</si>
  <si>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</si>
  <si>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</si>
  <si>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</si>
  <si>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</si>
  <si>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</si>
  <si>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</si>
  <si>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</si>
  <si>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</si>
  <si>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</si>
  <si>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</si>
  <si>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</si>
  <si>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</si>
  <si>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</si>
  <si>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</si>
  <si>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</si>
  <si>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</si>
  <si>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</si>
  <si>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</si>
  <si>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</si>
  <si>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</si>
  <si>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ÜÜRITAV PIND</t>
  </si>
  <si>
    <t>Hoiuruum/Ladu</t>
  </si>
  <si>
    <t>52 Laod</t>
  </si>
  <si>
    <t>Ühiskasutuses korruse pind</t>
  </si>
  <si>
    <t>002</t>
  </si>
  <si>
    <t>TEHNOPIND</t>
  </si>
  <si>
    <t>Soojasõlm</t>
  </si>
  <si>
    <t>94 Kütte- ja veehooldusruumid</t>
  </si>
  <si>
    <t>003</t>
  </si>
  <si>
    <t>Pesuruum</t>
  </si>
  <si>
    <t>72 Pesuruumid</t>
  </si>
  <si>
    <t>Aktiivne vakantsus</t>
  </si>
  <si>
    <t>004</t>
  </si>
  <si>
    <t>WC</t>
  </si>
  <si>
    <t>73 WC-ruumid</t>
  </si>
  <si>
    <t>005</t>
  </si>
  <si>
    <t>006</t>
  </si>
  <si>
    <t>007</t>
  </si>
  <si>
    <t>Arhiiv</t>
  </si>
  <si>
    <t>53 Arhiivid</t>
  </si>
  <si>
    <t>008</t>
  </si>
  <si>
    <t>009</t>
  </si>
  <si>
    <t>010</t>
  </si>
  <si>
    <t>011</t>
  </si>
  <si>
    <t>012</t>
  </si>
  <si>
    <t>VERTIKAALSETE ÜHENDUSTEEDE PIND</t>
  </si>
  <si>
    <t>Trepp/Trepikoda</t>
  </si>
  <si>
    <t>92 Vertikaalliiklusruumid</t>
  </si>
  <si>
    <t>013</t>
  </si>
  <si>
    <t>Kelder</t>
  </si>
  <si>
    <t>59 Liigitamata hoiuruumid</t>
  </si>
  <si>
    <t>014</t>
  </si>
  <si>
    <t>015</t>
  </si>
  <si>
    <t>016</t>
  </si>
  <si>
    <t>017</t>
  </si>
  <si>
    <t>018</t>
  </si>
  <si>
    <t>019</t>
  </si>
  <si>
    <t>020</t>
  </si>
  <si>
    <t>Koridor</t>
  </si>
  <si>
    <t>91 Horisontaalliiklusruumid</t>
  </si>
  <si>
    <t>021</t>
  </si>
  <si>
    <t>022</t>
  </si>
  <si>
    <t>Hoolderuum</t>
  </si>
  <si>
    <t>99 Liigitamata liiklus- ja tehnoruumid</t>
  </si>
  <si>
    <t>01</t>
  </si>
  <si>
    <t>100</t>
  </si>
  <si>
    <t>Tuulekoda</t>
  </si>
  <si>
    <t>83 Sissepääsuruumid</t>
  </si>
  <si>
    <t>101</t>
  </si>
  <si>
    <t>Aatrium/Fuajee</t>
  </si>
  <si>
    <t>102</t>
  </si>
  <si>
    <t>103</t>
  </si>
  <si>
    <t>Garderoob</t>
  </si>
  <si>
    <t>51 Garderoobiruumid</t>
  </si>
  <si>
    <t>104</t>
  </si>
  <si>
    <t>Keskk.am., Töötukassa, Sotsiaalkindlsutusam.</t>
  </si>
  <si>
    <t>Ühiskasutuses muu pind (korrus)</t>
  </si>
  <si>
    <t>105</t>
  </si>
  <si>
    <t>Kabinet/Büroo</t>
  </si>
  <si>
    <t>21 Bürooruumid</t>
  </si>
  <si>
    <t>106</t>
  </si>
  <si>
    <t>107</t>
  </si>
  <si>
    <t>108</t>
  </si>
  <si>
    <t>109</t>
  </si>
  <si>
    <t>110</t>
  </si>
  <si>
    <t>111</t>
  </si>
  <si>
    <t>112</t>
  </si>
  <si>
    <t>113</t>
  </si>
  <si>
    <t>114</t>
  </si>
  <si>
    <t>115</t>
  </si>
  <si>
    <t>116</t>
  </si>
  <si>
    <t>117</t>
  </si>
  <si>
    <t>118</t>
  </si>
  <si>
    <t>Abiruum</t>
  </si>
  <si>
    <t>23 Äriruumide abiruumid</t>
  </si>
  <si>
    <t>119</t>
  </si>
  <si>
    <t>120</t>
  </si>
  <si>
    <t>121</t>
  </si>
  <si>
    <t>KORRUSE AVATUD NETOPIND</t>
  </si>
  <si>
    <t>Varjualune</t>
  </si>
  <si>
    <t>98 Välisruumid</t>
  </si>
  <si>
    <t>122</t>
  </si>
  <si>
    <t>123</t>
  </si>
  <si>
    <t>124</t>
  </si>
  <si>
    <t>125</t>
  </si>
  <si>
    <t>126</t>
  </si>
  <si>
    <t>127A</t>
  </si>
  <si>
    <t>127B</t>
  </si>
  <si>
    <t>128A</t>
  </si>
  <si>
    <t>128B</t>
  </si>
  <si>
    <t>128C</t>
  </si>
  <si>
    <t>Eesruum</t>
  </si>
  <si>
    <t>128D</t>
  </si>
  <si>
    <t>129</t>
  </si>
  <si>
    <t>130</t>
  </si>
  <si>
    <t>131</t>
  </si>
  <si>
    <t>132</t>
  </si>
  <si>
    <t>133</t>
  </si>
  <si>
    <t>134</t>
  </si>
  <si>
    <t>135</t>
  </si>
  <si>
    <t>136</t>
  </si>
  <si>
    <t>137</t>
  </si>
  <si>
    <t>138</t>
  </si>
  <si>
    <t>139</t>
  </si>
  <si>
    <t>Elektrikilp</t>
  </si>
  <si>
    <t>97 Elektrotehnilised ruumid</t>
  </si>
  <si>
    <t>140</t>
  </si>
  <si>
    <t>02</t>
  </si>
  <si>
    <t>200</t>
  </si>
  <si>
    <t>201</t>
  </si>
  <si>
    <t>202</t>
  </si>
  <si>
    <t>203</t>
  </si>
  <si>
    <t>204</t>
  </si>
  <si>
    <t>205</t>
  </si>
  <si>
    <t>206</t>
  </si>
  <si>
    <t>Talveaed</t>
  </si>
  <si>
    <t>89 Liigitamata ühisruumid</t>
  </si>
  <si>
    <t>207</t>
  </si>
  <si>
    <t>Suitsetamise ruum</t>
  </si>
  <si>
    <t>79 Liigitamata sotsiaal- ja puhkeruumid</t>
  </si>
  <si>
    <t>208</t>
  </si>
  <si>
    <t>209</t>
  </si>
  <si>
    <t>Puhkeruum</t>
  </si>
  <si>
    <t>75 Puhketoad</t>
  </si>
  <si>
    <t>210</t>
  </si>
  <si>
    <t>211</t>
  </si>
  <si>
    <t>212</t>
  </si>
  <si>
    <t>213</t>
  </si>
  <si>
    <t>214</t>
  </si>
  <si>
    <t>215</t>
  </si>
  <si>
    <t>Nõupidamise ruum</t>
  </si>
  <si>
    <t>216</t>
  </si>
  <si>
    <t>217</t>
  </si>
  <si>
    <t>218</t>
  </si>
  <si>
    <t>219</t>
  </si>
  <si>
    <t>220</t>
  </si>
  <si>
    <t>221</t>
  </si>
  <si>
    <t>222</t>
  </si>
  <si>
    <t>223</t>
  </si>
  <si>
    <t>224</t>
  </si>
  <si>
    <t>225</t>
  </si>
  <si>
    <t>226</t>
  </si>
  <si>
    <t>227</t>
  </si>
  <si>
    <t>228</t>
  </si>
  <si>
    <t>229</t>
  </si>
  <si>
    <t>230</t>
  </si>
  <si>
    <t>231</t>
  </si>
  <si>
    <t>Sideruum/Nõrkvool</t>
  </si>
  <si>
    <t>232</t>
  </si>
  <si>
    <t>233</t>
  </si>
  <si>
    <t>234</t>
  </si>
  <si>
    <t>235</t>
  </si>
  <si>
    <t>236</t>
  </si>
  <si>
    <t>237</t>
  </si>
  <si>
    <t>03</t>
  </si>
  <si>
    <t>300</t>
  </si>
  <si>
    <t>301</t>
  </si>
  <si>
    <t>302</t>
  </si>
  <si>
    <t>303</t>
  </si>
  <si>
    <t>304</t>
  </si>
  <si>
    <t>305</t>
  </si>
  <si>
    <t>306</t>
  </si>
  <si>
    <t>307</t>
  </si>
  <si>
    <t>Kööginurk/Köök</t>
  </si>
  <si>
    <t>62 Töökoha söögitoad</t>
  </si>
  <si>
    <t>308</t>
  </si>
  <si>
    <t>309</t>
  </si>
  <si>
    <t>310</t>
  </si>
  <si>
    <t>311</t>
  </si>
  <si>
    <t>312</t>
  </si>
  <si>
    <t>313</t>
  </si>
  <si>
    <t>Ooteruum/Teenindusruum</t>
  </si>
  <si>
    <t>84 Avalikud teenindusruumid</t>
  </si>
  <si>
    <t>314</t>
  </si>
  <si>
    <t>315A</t>
  </si>
  <si>
    <t>315B</t>
  </si>
  <si>
    <t>316</t>
  </si>
  <si>
    <t>317</t>
  </si>
  <si>
    <t>318</t>
  </si>
  <si>
    <t>319</t>
  </si>
  <si>
    <t>Vent ruum</t>
  </si>
  <si>
    <t>96 Ventilatsiooniruumid</t>
  </si>
  <si>
    <t>401</t>
  </si>
  <si>
    <t>402</t>
  </si>
  <si>
    <t>403</t>
  </si>
  <si>
    <t>404</t>
  </si>
  <si>
    <t>405</t>
  </si>
  <si>
    <t>406</t>
  </si>
  <si>
    <t>407</t>
  </si>
  <si>
    <t>408</t>
  </si>
  <si>
    <t>409</t>
  </si>
  <si>
    <t>Leiliruum</t>
  </si>
  <si>
    <t>74 Leiliruumid</t>
  </si>
  <si>
    <t>410</t>
  </si>
  <si>
    <t>411</t>
  </si>
  <si>
    <t>Riietusruum</t>
  </si>
  <si>
    <t>71 Riietusruumid</t>
  </si>
  <si>
    <t>412</t>
  </si>
  <si>
    <t>413</t>
  </si>
  <si>
    <t>101a</t>
  </si>
  <si>
    <t>101b</t>
  </si>
  <si>
    <t>313a</t>
  </si>
  <si>
    <t>123a</t>
  </si>
  <si>
    <t>403a</t>
  </si>
  <si>
    <t>TALO tüüpruumide nimestiku vasted</t>
  </si>
  <si>
    <t>Ruumi kategooria</t>
  </si>
  <si>
    <t>Abiveerg</t>
  </si>
  <si>
    <t>Rõdu</t>
  </si>
  <si>
    <t>Terrass</t>
  </si>
  <si>
    <t>Alajaam/Trafo/Jaotla</t>
  </si>
  <si>
    <t>Basseini tehniline ruum</t>
  </si>
  <si>
    <t>Boileriruum</t>
  </si>
  <si>
    <t>Gaasiruum</t>
  </si>
  <si>
    <t>Generaatoriruum</t>
  </si>
  <si>
    <t>Jahutusruum</t>
  </si>
  <si>
    <t>Katlaruum</t>
  </si>
  <si>
    <t>Kütusehoidla</t>
  </si>
  <si>
    <t>Lifti masinaruum</t>
  </si>
  <si>
    <t>Pumpla</t>
  </si>
  <si>
    <t>Samarõhukamber</t>
  </si>
  <si>
    <t>Sprinkler/Tuletõrje pump</t>
  </si>
  <si>
    <t>UPS-ruum</t>
  </si>
  <si>
    <t>Veemõõdusõlm</t>
  </si>
  <si>
    <t>Õhuvõtukamber</t>
  </si>
  <si>
    <t>Lift</t>
  </si>
  <si>
    <t>Šaht</t>
  </si>
  <si>
    <t>Auditoorium</t>
  </si>
  <si>
    <t>34 Auditooriumid</t>
  </si>
  <si>
    <t>Autopesula</t>
  </si>
  <si>
    <t>85 Pesumaja</t>
  </si>
  <si>
    <t>Desokamber</t>
  </si>
  <si>
    <t>49 Ruumigrupi liigitamata eriruumid</t>
  </si>
  <si>
    <t>Dokumendihoidla</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</si>
  <si>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</si>
  <si>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</si>
  <si>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</si>
  <si>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</si>
  <si>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</si>
  <si>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</si>
  <si>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</si>
  <si>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</si>
  <si>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</si>
  <si>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</si>
  <si>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</si>
  <si>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</si>
  <si>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Jalgrataste hoidla</t>
  </si>
  <si>
    <t>Jäätmed</t>
  </si>
  <si>
    <t>87 Jäätmehooldusruumid</t>
  </si>
  <si>
    <t>Kaaluruum</t>
  </si>
  <si>
    <t>22 Äriruumid</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</si>
  <si>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</si>
  <si>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</si>
  <si>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</si>
  <si>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</si>
  <si>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</si>
  <si>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</si>
  <si>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</si>
  <si>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</si>
  <si>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</si>
  <si>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</si>
  <si>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</si>
  <si>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64 Köögiruumid</t>
  </si>
  <si>
    <t>Külmik</t>
  </si>
  <si>
    <t>65 Köögi külmkambrid</t>
  </si>
  <si>
    <t>Laadimisruum/-tsoon</t>
  </si>
  <si>
    <t>Laboratoorium</t>
  </si>
  <si>
    <t>36 Laboratooriumiruumid</t>
  </si>
  <si>
    <t>Lahangusaal</t>
  </si>
  <si>
    <t>Lasketiir</t>
  </si>
  <si>
    <t>Laut</t>
  </si>
  <si>
    <t>41 Tootmisruumid</t>
  </si>
  <si>
    <t>Lava/Kino</t>
  </si>
  <si>
    <t>77 Klubi- ja harrastusruumid</t>
  </si>
  <si>
    <t>Lüüs</t>
  </si>
  <si>
    <t>Näitusesaal/Muuseum</t>
  </si>
  <si>
    <t>46 Kultuuriasutuste ruumid</t>
  </si>
  <si>
    <t>Parkla</t>
  </si>
  <si>
    <t>48 Puhke- ja huvialaruumid</t>
  </si>
  <si>
    <t>Pööning/Katusealune</t>
  </si>
  <si>
    <t>Raamatukogu</t>
  </si>
  <si>
    <t>39 Liigitamata õpperuumid</t>
  </si>
  <si>
    <t>Relvaruum</t>
  </si>
  <si>
    <t>Saal</t>
  </si>
  <si>
    <t>33 Loengusaalid</t>
  </si>
  <si>
    <t>Sakraalruum</t>
  </si>
  <si>
    <t>45 Sakraalruumid</t>
  </si>
  <si>
    <t>Salong</t>
  </si>
  <si>
    <t>Server</t>
  </si>
  <si>
    <t>Spordiruum/-saal</t>
  </si>
  <si>
    <t>47 Spordiruumid</t>
  </si>
  <si>
    <t>Stuudio</t>
  </si>
  <si>
    <t>Söökla/Kohvik</t>
  </si>
  <si>
    <t>61 Toitlustusruumid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</si>
  <si>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</si>
  <si>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</si>
  <si>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</si>
  <si>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</si>
  <si>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</si>
  <si>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</si>
  <si>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</si>
  <si>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</si>
  <si>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</si>
  <si>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</si>
  <si>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</si>
  <si>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</si>
  <si>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</si>
  <si>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</si>
  <si>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</si>
  <si>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</si>
  <si>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</si>
  <si>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</si>
  <si>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</si>
  <si>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</si>
  <si>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</si>
  <si>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</si>
  <si>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</si>
  <si>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</si>
  <si>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</si>
  <si>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</si>
  <si>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</si>
  <si>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</si>
  <si>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</si>
  <si>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</si>
  <si>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</si>
  <si>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</si>
  <si>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</si>
  <si>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</si>
  <si>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Korruse passiivne vakantsus (KPV):</t>
  </si>
  <si>
    <t>05</t>
  </si>
  <si>
    <t>06</t>
  </si>
  <si>
    <t>07</t>
  </si>
  <si>
    <t>08</t>
  </si>
  <si>
    <t>09</t>
  </si>
  <si>
    <t>10</t>
  </si>
  <si>
    <t>11</t>
  </si>
  <si>
    <t>12</t>
  </si>
  <si>
    <t>13</t>
  </si>
  <si>
    <t>14</t>
  </si>
  <si>
    <t>15</t>
  </si>
  <si>
    <t>16</t>
  </si>
  <si>
    <t>17</t>
  </si>
  <si>
    <t>18</t>
  </si>
  <si>
    <t>19</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</si>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</sst>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
  </numFmts>
  <fonts count="18"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
      <sz val="8"/>
      <name val="Calibri"/>
      <family val="2"/>
      <charset val="186"/>
      <scheme val="minor"/>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1" defaultTableStyle="TableStyleMedium2" defaultPivotStyle="PivotStyleLight16">
    <tableStyle name="Invisible" pivot="0" table="0" count="0" xr9:uid="{431C3B1E-E6BE-4A7C-A430-82E59EA8D16E}"/>
  </tableStyles>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filterColumn colId="10">
      <filters>
        <filter val="Rahandusministeerium"/>
      </filters>
    </filterColumn>
  </autoFilter>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I1" zoomScaleNormal="100" workbookViewId="0">
      <pane ySplit="2" topLeftCell="A3" activePane="bottomLeft" state="frozen"/>
      <selection activeCell="G1" sqref="G1"/>
      <selection pane="bottomLeft" activeCell="AZ10" sqref="AZ10:BA10"/>
    </sheetView>
  </sheetViews>
  <sheetFormatPr defaultColWidth="9.140625" defaultRowHeight="15" outlineLevelCol="1" x14ac:dyDescent="0.25"/>
  <cols>
    <col min="1" max="1" width="9.85546875" style="9" bestFit="1" customWidth="1"/>
    <col min="2" max="2" width="12.140625" style="60"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x14ac:dyDescent="0.25">
      <c r="A2" s="62" t="str">
        <f>Eksplikatsioon!A3</f>
        <v>Korrus</v>
      </c>
      <c r="B2" s="64" t="str">
        <f>Eksplikatsioon!B3</f>
        <v>Ruumi nr</v>
      </c>
      <c r="C2" s="62" t="str">
        <f>Eksplikatsioon!C3</f>
        <v>Kategooria</v>
      </c>
      <c r="D2" s="62" t="str">
        <f>Eksplikatsioon!D3</f>
        <v>Ruumi nimetus</v>
      </c>
      <c r="E2" s="65" t="str">
        <f>Eksplikatsioon!F3</f>
        <v>Netopind (m2)</v>
      </c>
      <c r="F2" s="62" t="str">
        <f>Eksplikatsioon!H3</f>
        <v>Märkused (kirjeldus)</v>
      </c>
      <c r="G2" s="62" t="str">
        <f>Eksplikatsioon!J3</f>
        <v>Jaotus</v>
      </c>
      <c r="H2" s="62" t="str">
        <f>Eksplikatsioon!K3</f>
        <v>Üürnik</v>
      </c>
      <c r="I2" s="62" t="str">
        <f>Eksplikatsioon!L3</f>
        <v>Üürikood</v>
      </c>
      <c r="J2" s="13" t="str">
        <f ca="1">Eksplikatsioon!O3</f>
        <v>Keskkonnaamet</v>
      </c>
      <c r="K2" s="13" t="str">
        <f ca="1">Eksplikatsioon!P3</f>
        <v>Eesti Töötukassa</v>
      </c>
      <c r="L2" s="13" t="str">
        <f ca="1">Eksplikatsioon!Q3</f>
        <v>Pärnu Maakohus</v>
      </c>
      <c r="M2" s="13" t="str">
        <f ca="1">Eksplikatsioon!R3</f>
        <v>Muinsuskaitseamet</v>
      </c>
      <c r="N2" s="13" t="str">
        <f ca="1">Eksplikatsioon!S3</f>
        <v>Sotsiaalkindlustusamet</v>
      </c>
      <c r="O2" s="13" t="str">
        <f ca="1">Eksplikatsioon!T3</f>
        <v>Tallinna Vangla</v>
      </c>
      <c r="P2" s="13" t="str">
        <f ca="1">Eksplikatsioon!U3</f>
        <v>Rahandusministeerium</v>
      </c>
      <c r="Q2" s="13" t="str">
        <f ca="1">Eksplikatsioon!V3</f>
        <v>Maksu- ja Tolliamet</v>
      </c>
      <c r="R2" s="13" t="str">
        <f ca="1">Eksplikatsioon!W3</f>
        <v>Prokuratuur</v>
      </c>
      <c r="S2" s="13" t="str">
        <f ca="1">Eksplikatsioon!X3</f>
        <v>Tööinspektsioon</v>
      </c>
      <c r="T2" s="13" t="str">
        <f ca="1">Eksplikatsioon!Y3</f>
        <v>Eesti Rahvakultuuri Keskus</v>
      </c>
      <c r="U2" s="13" t="str">
        <f ca="1">Eksplikatsioon!Z3</f>
        <v>Aktiivne vakantsus</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Keskkonnaamet</v>
      </c>
      <c r="AD2" s="13" t="str">
        <f ca="1">Eksplikatsioon!P3</f>
        <v>Eesti Töötukassa</v>
      </c>
      <c r="AE2" s="13" t="str">
        <f ca="1">Eksplikatsioon!Q3</f>
        <v>Pärnu Maakohus</v>
      </c>
      <c r="AF2" s="13" t="str">
        <f ca="1">Eksplikatsioon!R3</f>
        <v>Muinsuskaitseamet</v>
      </c>
      <c r="AG2" s="13" t="str">
        <f ca="1">Eksplikatsioon!S3</f>
        <v>Sotsiaalkindlustusamet</v>
      </c>
      <c r="AH2" s="13" t="str">
        <f ca="1">Eksplikatsioon!T3</f>
        <v>Tallinna Vangla</v>
      </c>
      <c r="AI2" s="13" t="str">
        <f ca="1">Eksplikatsioon!U3</f>
        <v>Rahandusministeerium</v>
      </c>
      <c r="AJ2" s="13" t="str">
        <f ca="1">Eksplikatsioon!V3</f>
        <v>Maksu- ja Tolliamet</v>
      </c>
      <c r="AK2" s="13" t="str">
        <f ca="1">Eksplikatsioon!W3</f>
        <v>Prokuratuur</v>
      </c>
      <c r="AL2" s="13" t="str">
        <f ca="1">Eksplikatsioon!X3</f>
        <v>Tööinspektsioon</v>
      </c>
      <c r="AM2" s="13" t="str">
        <f ca="1">Eksplikatsioon!Y3</f>
        <v>Eesti Rahvakultuuri Keskus</v>
      </c>
      <c r="AN2" s="13" t="str">
        <f ca="1">Eksplikatsioon!Z3</f>
        <v>Aktiivne vakantsus</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3" t="s">
        <v>2</v>
      </c>
      <c r="AX2" s="63" t="s">
        <v>3</v>
      </c>
      <c r="AY2" s="63" t="s">
        <v>4</v>
      </c>
      <c r="AZ2" s="63" t="s">
        <v>5</v>
      </c>
      <c r="BA2" s="63" t="s">
        <v>6</v>
      </c>
      <c r="BB2" s="63" t="s">
        <v>7</v>
      </c>
      <c r="BC2" s="63" t="s">
        <v>8</v>
      </c>
      <c r="BD2" s="63" t="s">
        <v>9</v>
      </c>
      <c r="BF2" s="62" t="s">
        <v>2</v>
      </c>
      <c r="BG2" s="62" t="s">
        <v>3</v>
      </c>
    </row>
    <row r="3" spans="1:59" x14ac:dyDescent="0.25">
      <c r="A3" s="23" t="str">
        <f>IF(Eksplikatsioon!A4=0,"",Eksplikatsioon!A4)</f>
        <v>00</v>
      </c>
      <c r="B3" s="61" t="str">
        <f>IF(Eksplikatsioon!B4=0,"",Eksplikatsioon!B4)</f>
        <v>001</v>
      </c>
      <c r="C3" s="23" t="str">
        <f>IF(Eksplikatsioon!C4=0,"",Eksplikatsioon!C4)</f>
        <v>ÜÜRITAV PIND</v>
      </c>
      <c r="D3" s="23" t="str">
        <f>IF(Eksplikatsioon!D4=0,"",Eksplikatsioon!D4)</f>
        <v>Hoiuruum/Ladu</v>
      </c>
      <c r="E3" s="59">
        <f>IF(Eksplikatsioon!F4=0,"",Eksplikatsioon!F4)</f>
        <v>15.6</v>
      </c>
      <c r="F3" s="23" t="str">
        <f>IF(Eksplikatsioon!H4=0,"",Eksplikatsioon!H4)</f>
        <v/>
      </c>
      <c r="G3" s="23" t="str">
        <f>IF(Eksplikatsioon!J4=0,"",Eksplikatsioon!J4)</f>
        <v>Ühiskasutuses korruse pind</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Keskkonnaamet</v>
      </c>
      <c r="AX3" s="39" t="str">
        <f t="shared" ref="AX3" si="0">IF(BG3&lt;&gt;"",BG3,"")</f>
        <v>RUUTLI25PAIDE_22</v>
      </c>
      <c r="AY3" s="37">
        <f>IF(BF3&lt;&gt;"",IF(SUMIFS(E:E,H:H,AW3,G:G,"Ainukasutuses pind",C:C,"ÜÜRITAV PIND")=0,0,SUMIFS(E:E,H:H,AW3,G:G,"Ainukasutuses pind",C:C,"ÜÜRITAV PIND")),IF(AW3="Aktiivne vakantsus",SUMIFS(E:E,C:C,"üüritav pind",G:G,"ainukasutuses pind")-SUM($AY$2:AY2),IF(AW3="Üüritav pind kokku",SUM($AY$2:AY2),"")))</f>
        <v>164.6</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24.372233822558428</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19.003056027164689</v>
      </c>
      <c r="BB3" s="37">
        <f ca="1">IF(OR(BF3&lt;&gt;"",AW3="Aktiivne vakantsus"),IFERROR(SUM(INDIRECT("r3c"&amp;MATCH($AW3,AC$2:AU$2,0)+28,FALSE):INDIRECT("r1002c"&amp;MATCH($AW3,AC$2:AU$2,0)+28,FALSE)),0),IF(AW3="Üüritav pind kokku",SUM($BB$2:BB2),""))</f>
        <v>24.226508001641356</v>
      </c>
      <c r="BC3" s="37">
        <f ca="1">IF(AW3="Passiivne vakantsus",SUMIFS(E:E,C:C,"PASSIIVNE VAKANTSUS"),IF(AW3="Üüritav pind kokku",SUM(AY3:BB3),IF(AW3&lt;&gt;"",SUM(AY3:BB3),"")))</f>
        <v>232.20179785136446</v>
      </c>
      <c r="BD3" s="47">
        <f ca="1">IFERROR(IF(AND(AW3&lt;&gt;"passiivne vakantsus"),BC3/(SUMIFS(BC:BC,AW:AW,"Üüritav pind kokku")),""),"")</f>
        <v>0.11812677308407411</v>
      </c>
      <c r="BF3" s="38" t="s">
        <v>10</v>
      </c>
      <c r="BG3" s="38" t="s">
        <v>11</v>
      </c>
    </row>
    <row r="4" spans="1:59" x14ac:dyDescent="0.25">
      <c r="A4" s="23" t="str">
        <f>IF(Eksplikatsioon!A5=0,"",Eksplikatsioon!A5)</f>
        <v>00</v>
      </c>
      <c r="B4" s="61" t="str">
        <f>IF(Eksplikatsioon!B5=0,"",Eksplikatsioon!B5)</f>
        <v>002</v>
      </c>
      <c r="C4" s="23" t="str">
        <f>IF(Eksplikatsioon!C5=0,"",Eksplikatsioon!C5)</f>
        <v>TEHNOPIND</v>
      </c>
      <c r="D4" s="23" t="str">
        <f>IF(Eksplikatsioon!D5=0,"",Eksplikatsioon!D5)</f>
        <v>Soojasõlm</v>
      </c>
      <c r="E4" s="59">
        <f>IF(Eksplikatsioon!F5=0,"",Eksplikatsioon!F5)</f>
        <v>14.6</v>
      </c>
      <c r="F4" s="23" t="str">
        <f>IF(Eksplikatsioon!H5=0,"",Eksplikatsioon!H5)</f>
        <v/>
      </c>
      <c r="G4" s="23" t="str">
        <f>IF(Eksplikatsioon!J5=0,"",Eksplikatsioon!J5)</f>
        <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Eesti Töötukassa</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161.70000000000002</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36.627902487317741</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18.668251273344655</v>
      </c>
      <c r="BB4" s="37">
        <f ca="1">IF(OR(BF4&lt;&gt;"",AW4="Aktiivne vakantsus"),IFERROR(SUM(INDIRECT("r3c"&amp;MATCH($AW4,AC$2:AU$2,0)+28,FALSE):INDIRECT("r1002c"&amp;MATCH($AW4,AC$2:AU$2,0)+28,FALSE)),0),IF(AW4="Üüritav pind kokku",SUM($BB$2:BB3),""))</f>
        <v>11.688551497743125</v>
      </c>
      <c r="BC4" s="37">
        <f t="shared" ref="BC4:BC9" ca="1" si="3">IF(AW4="Passiivne vakantsus",SUMIFS(E:E,C:C,"PASSIIVNE VAKANTSUS"),IF(AW4="Üüritav pind kokku",SUM(AY4:BB4),IF(AW4&lt;&gt;"",SUM(AY4:BB4),"")))</f>
        <v>228.68470525840556</v>
      </c>
      <c r="BD4" s="47">
        <f t="shared" ref="BD4:BD9" ca="1" si="4">IFERROR(IF(AND(AW4&lt;&gt;"passiivne vakantsus"),BC4/(SUMIFS(BC:BC,AW:AW,"Üüritav pind kokku")),""),"")</f>
        <v>0.11633754146533326</v>
      </c>
      <c r="BF4" s="38" t="s">
        <v>12</v>
      </c>
      <c r="BG4" s="38"/>
    </row>
    <row r="5" spans="1:59" x14ac:dyDescent="0.25">
      <c r="A5" s="23" t="str">
        <f>IF(Eksplikatsioon!A6=0,"",Eksplikatsioon!A6)</f>
        <v>00</v>
      </c>
      <c r="B5" s="61" t="str">
        <f>IF(Eksplikatsioon!B6=0,"",Eksplikatsioon!B6)</f>
        <v>003</v>
      </c>
      <c r="C5" s="23" t="str">
        <f>IF(Eksplikatsioon!C6=0,"",Eksplikatsioon!C6)</f>
        <v>ÜÜRITAV PIND</v>
      </c>
      <c r="D5" s="23" t="str">
        <f>IF(Eksplikatsioon!D6=0,"",Eksplikatsioon!D6)</f>
        <v>Pesuruum</v>
      </c>
      <c r="E5" s="59">
        <f>IF(Eksplikatsioon!F6=0,"",Eksplikatsioon!F6)</f>
        <v>1.6</v>
      </c>
      <c r="F5" s="23" t="str">
        <f>IF(Eksplikatsioon!H6=0,"",Eksplikatsioon!H6)</f>
        <v/>
      </c>
      <c r="G5" s="23" t="str">
        <f>IF(Eksplikatsioon!J6=0,"",Eksplikatsioon!J6)</f>
        <v>Ainukasutuses pind</v>
      </c>
      <c r="H5" s="23" t="str">
        <f>IF(Eksplikatsioon!K6=0,"",Eksplikatsioon!K6)</f>
        <v>Aktiivne vakantsus</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Pärnu Maakohus</v>
      </c>
      <c r="AX5" s="39" t="str">
        <f t="shared" si="2"/>
        <v/>
      </c>
      <c r="AY5" s="37">
        <f>IF(BF5&lt;&gt;"",IF(SUMIFS(E:E,H:H,AW5,G:G,"Ainukasutuses pind",C:C,"ÜÜRITAV PIND")=0,0,SUMIFS(E:E,H:H,AW5,G:G,"Ainukasutuses pind",C:C,"ÜÜRITAV PIND")),IF(AW5="Aktiivne vakantsus",SUMIFS(E:E,C:C,"üüritav pind",G:G,"ainukasutuses pind")-SUM($AY$2:AY4),IF(AW5="Üüritav pind kokku",SUM($AY$2:AY4),"")))</f>
        <v>262</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33.365236306110354</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30.247877758913418</v>
      </c>
      <c r="BB5" s="37">
        <f ca="1">IF(OR(BF5&lt;&gt;"",AW5="Aktiivne vakantsus"),IFERROR(SUM(INDIRECT("r3c"&amp;MATCH($AW5,AC$2:AU$2,0)+28,FALSE):INDIRECT("r1002c"&amp;MATCH($AW5,AC$2:AU$2,0)+28,FALSE)),0),IF(AW5="Üüritav pind kokku",SUM($BB$2:BB4),""))</f>
        <v>0</v>
      </c>
      <c r="BC5" s="37">
        <f t="shared" ca="1" si="3"/>
        <v>325.61311406502381</v>
      </c>
      <c r="BD5" s="47">
        <f t="shared" ca="1" si="4"/>
        <v>0.16564741011600134</v>
      </c>
      <c r="BF5" s="38" t="s">
        <v>13</v>
      </c>
      <c r="BG5" s="38"/>
    </row>
    <row r="6" spans="1:59" x14ac:dyDescent="0.25">
      <c r="A6" s="23" t="str">
        <f>IF(Eksplikatsioon!A7=0,"",Eksplikatsioon!A7)</f>
        <v>00</v>
      </c>
      <c r="B6" s="61" t="str">
        <f>IF(Eksplikatsioon!B7=0,"",Eksplikatsioon!B7)</f>
        <v>004</v>
      </c>
      <c r="C6" s="23" t="str">
        <f>IF(Eksplikatsioon!C7=0,"",Eksplikatsioon!C7)</f>
        <v>ÜÜRITAV PIND</v>
      </c>
      <c r="D6" s="23" t="str">
        <f>IF(Eksplikatsioon!D7=0,"",Eksplikatsioon!D7)</f>
        <v>WC</v>
      </c>
      <c r="E6" s="59">
        <f>IF(Eksplikatsioon!F7=0,"",Eksplikatsioon!F7)</f>
        <v>1.4</v>
      </c>
      <c r="F6" s="23" t="str">
        <f>IF(Eksplikatsioon!H7=0,"",Eksplikatsioon!H7)</f>
        <v/>
      </c>
      <c r="G6" s="23" t="str">
        <f>IF(Eksplikatsioon!J7=0,"",Eksplikatsioon!J7)</f>
        <v>Ainukasutuses pind</v>
      </c>
      <c r="H6" s="23" t="str">
        <f>IF(Eksplikatsioon!K7=0,"",Eksplikatsioon!K7)</f>
        <v>Aktiivne vakantsus</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Muinsuskaitseamet</v>
      </c>
      <c r="AX6" s="39" t="str">
        <f t="shared" si="2"/>
        <v>RUUTLI25PAIDE_23</v>
      </c>
      <c r="AY6" s="37">
        <f>IF(BF6&lt;&gt;"",IF(SUMIFS(E:E,H:H,AW6,G:G,"Ainukasutuses pind",C:C,"ÜÜRITAV PIND")=0,0,SUMIFS(E:E,H:H,AW6,G:G,"Ainukasutuses pind",C:C,"ÜÜRITAV PIND")),IF(AW6="Aktiivne vakantsus",SUMIFS(E:E,C:C,"üüritav pind",G:G,"ainukasutuses pind")-SUM($AY$2:AY5),IF(AW6="Üüritav pind kokku",SUM($AY$2:AY5),"")))</f>
        <v>19.600000000000001</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5.6901268956979258</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2.2628183361629888</v>
      </c>
      <c r="BB6" s="37">
        <f ca="1">IF(OR(BF6&lt;&gt;"",AW6="Aktiivne vakantsus"),IFERROR(SUM(INDIRECT("r3c"&amp;MATCH($AW6,AC$2:AU$2,0)+28,FALSE):INDIRECT("r1002c"&amp;MATCH($AW6,AC$2:AU$2,0)+28,FALSE)),0),IF(AW6="Üüritav pind kokku",SUM($BB$2:BB5),""))</f>
        <v>0</v>
      </c>
      <c r="BC6" s="37">
        <f t="shared" ca="1" si="3"/>
        <v>27.552945231860917</v>
      </c>
      <c r="BD6" s="47">
        <f t="shared" ca="1" si="4"/>
        <v>1.4016861795727181E-2</v>
      </c>
      <c r="BF6" s="38" t="s">
        <v>14</v>
      </c>
      <c r="BG6" s="38" t="s">
        <v>15</v>
      </c>
    </row>
    <row r="7" spans="1:59" x14ac:dyDescent="0.25">
      <c r="A7" s="23" t="str">
        <f>IF(Eksplikatsioon!A8=0,"",Eksplikatsioon!A8)</f>
        <v>00</v>
      </c>
      <c r="B7" s="61" t="str">
        <f>IF(Eksplikatsioon!B8=0,"",Eksplikatsioon!B8)</f>
        <v>005</v>
      </c>
      <c r="C7" s="23" t="str">
        <f>IF(Eksplikatsioon!C8=0,"",Eksplikatsioon!C8)</f>
        <v>ÜÜRITAV PIND</v>
      </c>
      <c r="D7" s="23" t="str">
        <f>IF(Eksplikatsioon!D8=0,"",Eksplikatsioon!D8)</f>
        <v>Hoiuruum/Ladu</v>
      </c>
      <c r="E7" s="59">
        <f>IF(Eksplikatsioon!F8=0,"",Eksplikatsioon!F8)</f>
        <v>10.9</v>
      </c>
      <c r="F7" s="23" t="str">
        <f>IF(Eksplikatsioon!H8=0,"",Eksplikatsioon!H8)</f>
        <v/>
      </c>
      <c r="G7" s="23" t="str">
        <f>IF(Eksplikatsioon!J8=0,"",Eksplikatsioon!J8)</f>
        <v>Ainukasutuses pind</v>
      </c>
      <c r="H7" s="23" t="str">
        <f>IF(Eksplikatsioon!K8=0,"",Eksplikatsioon!K8)</f>
        <v>Aktiivne vakantsus</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Sotsiaalkindlustusamet</v>
      </c>
      <c r="AX7" s="39" t="str">
        <f t="shared" si="2"/>
        <v>RUUTLI25PAIDE_25</v>
      </c>
      <c r="AY7" s="37">
        <f>IF(BF7&lt;&gt;"",IF(SUMIFS(E:E,H:H,AW7,G:G,"Ainukasutuses pind",C:C,"ÜÜRITAV PIND")=0,0,SUMIFS(E:E,H:H,AW7,G:G,"Ainukasutuses pind",C:C,"ÜÜRITAV PIND")),IF(AW7="Aktiivne vakantsus",SUMIFS(E:E,C:C,"üüritav pind",G:G,"ainukasutuses pind")-SUM($AY$2:AY6),IF(AW7="Üüritav pind kokku",SUM($AY$2:AY6),"")))</f>
        <v>93.6</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19.155412218995007</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10.806112054329374</v>
      </c>
      <c r="BB7" s="37">
        <f ca="1">IF(OR(BF7&lt;&gt;"",AW7="Aktiivne vakantsus"),IFERROR(SUM(INDIRECT("r3c"&amp;MATCH($AW7,AC$2:AU$2,0)+28,FALSE):INDIRECT("r1002c"&amp;MATCH($AW7,AC$2:AU$2,0)+28,FALSE)),0),IF(AW7="Üüritav pind kokku",SUM($BB$2:BB6),""))</f>
        <v>9.0849405006155113</v>
      </c>
      <c r="BC7" s="37">
        <f t="shared" ca="1" si="3"/>
        <v>132.6464647739399</v>
      </c>
      <c r="BD7" s="47">
        <f t="shared" ca="1" si="4"/>
        <v>6.7480523362639211E-2</v>
      </c>
      <c r="BF7" s="38" t="s">
        <v>16</v>
      </c>
      <c r="BG7" s="38" t="s">
        <v>17</v>
      </c>
    </row>
    <row r="8" spans="1:59" x14ac:dyDescent="0.25">
      <c r="A8" s="23" t="str">
        <f>IF(Eksplikatsioon!A9=0,"",Eksplikatsioon!A9)</f>
        <v>00</v>
      </c>
      <c r="B8" s="61" t="str">
        <f>IF(Eksplikatsioon!B9=0,"",Eksplikatsioon!B9)</f>
        <v>006</v>
      </c>
      <c r="C8" s="23" t="str">
        <f>IF(Eksplikatsioon!C9=0,"",Eksplikatsioon!C9)</f>
        <v>ÜÜRITAV PIND</v>
      </c>
      <c r="D8" s="23" t="str">
        <f>IF(Eksplikatsioon!D9=0,"",Eksplikatsioon!D9)</f>
        <v>Hoiuruum/Ladu</v>
      </c>
      <c r="E8" s="59">
        <f>IF(Eksplikatsioon!F9=0,"",Eksplikatsioon!F9)</f>
        <v>9.5</v>
      </c>
      <c r="F8" s="23" t="str">
        <f>IF(Eksplikatsioon!H9=0,"",Eksplikatsioon!H9)</f>
        <v/>
      </c>
      <c r="G8" s="23" t="str">
        <f>IF(Eksplikatsioon!J9=0,"",Eksplikatsioon!J9)</f>
        <v>Ainukasutuses pind</v>
      </c>
      <c r="H8" s="23" t="str">
        <f>IF(Eksplikatsioon!K9=0,"",Eksplikatsioon!K9)</f>
        <v>Aktiivne vakantsus</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Tallinna Vangla</v>
      </c>
      <c r="AX8" s="39" t="str">
        <f t="shared" si="2"/>
        <v/>
      </c>
      <c r="AY8" s="37">
        <f>IF(BF8&lt;&gt;"",IF(SUMIFS(E:E,H:H,AW8,G:G,"Ainukasutuses pind",C:C,"ÜÜRITAV PIND")=0,0,SUMIFS(E:E,H:H,AW8,G:G,"Ainukasutuses pind",C:C,"ÜÜRITAV PIND")),IF(AW8="Aktiivne vakantsus",SUMIFS(E:E,C:C,"üüritav pind",G:G,"ainukasutuses pind")-SUM($AY$2:AY7),IF(AW8="Üüritav pind kokku",SUM($AY$2:AY7),"")))</f>
        <v>69.7</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20.234787991333953</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8.0468590831918512</v>
      </c>
      <c r="BB8" s="37">
        <f ca="1">IF(OR(BF8&lt;&gt;"",AW8="Aktiivne vakantsus"),IFERROR(SUM(INDIRECT("r3c"&amp;MATCH($AW8,AC$2:AU$2,0)+28,FALSE):INDIRECT("r1002c"&amp;MATCH($AW8,AC$2:AU$2,0)+28,FALSE)),0),IF(AW8="Üüritav pind kokku",SUM($BB$2:BB7),""))</f>
        <v>0</v>
      </c>
      <c r="BC8" s="37">
        <f t="shared" ca="1" si="3"/>
        <v>97.98164707452581</v>
      </c>
      <c r="BD8" s="47">
        <f t="shared" ca="1" si="4"/>
        <v>4.9845676896029818E-2</v>
      </c>
      <c r="BF8" s="38" t="s">
        <v>18</v>
      </c>
      <c r="BG8" s="38"/>
    </row>
    <row r="9" spans="1:59" x14ac:dyDescent="0.25">
      <c r="A9" s="23" t="str">
        <f>IF(Eksplikatsioon!A10=0,"",Eksplikatsioon!A10)</f>
        <v>00</v>
      </c>
      <c r="B9" s="61" t="str">
        <f>IF(Eksplikatsioon!B10=0,"",Eksplikatsioon!B10)</f>
        <v>007</v>
      </c>
      <c r="C9" s="23" t="str">
        <f>IF(Eksplikatsioon!C10=0,"",Eksplikatsioon!C10)</f>
        <v>ÜÜRITAV PIND</v>
      </c>
      <c r="D9" s="23" t="str">
        <f>IF(Eksplikatsioon!D10=0,"",Eksplikatsioon!D10)</f>
        <v>Arhiiv</v>
      </c>
      <c r="E9" s="59">
        <f>IF(Eksplikatsioon!F10=0,"",Eksplikatsioon!F10)</f>
        <v>14.7</v>
      </c>
      <c r="F9" s="23" t="str">
        <f>IF(Eksplikatsioon!H10=0,"",Eksplikatsioon!H10)</f>
        <v/>
      </c>
      <c r="G9" s="23" t="str">
        <f>IF(Eksplikatsioon!J10=0,"",Eksplikatsioon!J10)</f>
        <v>Ainukasutuses pind</v>
      </c>
      <c r="H9" s="23" t="str">
        <f>IF(Eksplikatsioon!K10=0,"",Eksplikatsioon!K10)</f>
        <v>Aktiivne vakantsus</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Rahandusministeerium</v>
      </c>
      <c r="AX9" s="39" t="str">
        <f t="shared" si="2"/>
        <v>RUUTLI25PAIDE_19</v>
      </c>
      <c r="AY9" s="37">
        <f>IF(BF9&lt;&gt;"",IF(SUMIFS(E:E,H:H,AW9,G:G,"Ainukasutuses pind",C:C,"ÜÜRITAV PIND")=0,0,SUMIFS(E:E,H:H,AW9,G:G,"Ainukasutuses pind",C:C,"ÜÜRITAV PIND")),IF(AW9="Aktiivne vakantsus",SUMIFS(E:E,C:C,"üüritav pind",G:G,"ainukasutuses pind")-SUM($AY$2:AY8),IF(AW9="Üüritav pind kokku",SUM($AY$2:AY8),"")))</f>
        <v>338.1</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44.83267744833784</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39.033616298811552</v>
      </c>
      <c r="BB9" s="37">
        <f ca="1">IF(OR(BF9&lt;&gt;"",AW9="Aktiivne vakantsus"),IFERROR(SUM(INDIRECT("r3c"&amp;MATCH($AW9,AC$2:AU$2,0)+28,FALSE):INDIRECT("r1002c"&amp;MATCH($AW9,AC$2:AU$2,0)+28,FALSE)),0),IF(AW9="Üüritav pind kokku",SUM($BB$2:BB8),""))</f>
        <v>0</v>
      </c>
      <c r="BC9" s="37">
        <f t="shared" ca="1" si="3"/>
        <v>421.96629374714939</v>
      </c>
      <c r="BD9" s="47">
        <f t="shared" ca="1" si="4"/>
        <v>0.21466464554466574</v>
      </c>
      <c r="BF9" s="38" t="s">
        <v>19</v>
      </c>
      <c r="BG9" s="38" t="s">
        <v>20</v>
      </c>
    </row>
    <row r="10" spans="1:59" x14ac:dyDescent="0.25">
      <c r="A10" s="23" t="str">
        <f>IF(Eksplikatsioon!A11=0,"",Eksplikatsioon!A11)</f>
        <v>00</v>
      </c>
      <c r="B10" s="61" t="str">
        <f>IF(Eksplikatsioon!B11=0,"",Eksplikatsioon!B11)</f>
        <v>008</v>
      </c>
      <c r="C10" s="23" t="str">
        <f>IF(Eksplikatsioon!C11=0,"",Eksplikatsioon!C11)</f>
        <v>ÜÜRITAV PIND</v>
      </c>
      <c r="D10" s="23" t="str">
        <f>IF(Eksplikatsioon!D11=0,"",Eksplikatsioon!D11)</f>
        <v>Arhiiv</v>
      </c>
      <c r="E10" s="59">
        <f>IF(Eksplikatsioon!F11=0,"",Eksplikatsioon!F11)</f>
        <v>25.9</v>
      </c>
      <c r="F10" s="23" t="str">
        <f>IF(Eksplikatsioon!H11=0,"",Eksplikatsioon!H11)</f>
        <v/>
      </c>
      <c r="G10" s="23" t="str">
        <f>IF(Eksplikatsioon!J11=0,"",Eksplikatsioon!J11)</f>
        <v>Ainukasutuses pind</v>
      </c>
      <c r="H10" s="23" t="str">
        <f>IF(Eksplikatsioon!K11=0,"",Eksplikatsioon!K11)</f>
        <v>Aktiivne vakantsus</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Maksu- ja Tolliamet</v>
      </c>
      <c r="AX10" s="39" t="str">
        <f t="shared" ref="AX10:AX48" si="6">IF(BG10&lt;&gt;"",BG10,"")</f>
        <v/>
      </c>
      <c r="AY10" s="37">
        <f>IF(BF10&lt;&gt;"",IF(SUMIFS(E:E,H:H,AW10,G:G,"Ainukasutuses pind",C:C,"ÜÜRITAV PIND")=0,0,SUMIFS(E:E,H:H,AW10,G:G,"Ainukasutuses pind",C:C,"ÜÜRITAV PIND")),IF(AW10="Aktiivne vakantsus",SUMIFS(E:E,C:C,"üüritav pind",G:G,"ainukasutuses pind")-SUM($AY$2:AY9),IF(AW10="Üüritav pind kokku",SUM($AY$2:AY9),"")))</f>
        <v>76</v>
      </c>
      <c r="AZ10" s="37">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22.824787699351219</v>
      </c>
      <c r="BA10" s="37">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8.7741935483870979</v>
      </c>
      <c r="BB10" s="37">
        <f ca="1">IF(OR(BF10&lt;&gt;"",AW10="Aktiivne vakantsus"),IFERROR(SUM(INDIRECT("r3c"&amp;MATCH($AW10,AC$2:AU$2,0)+28,FALSE):INDIRECT("r1002c"&amp;MATCH($AW10,AC$2:AU$2,0)+28,FALSE)),0),IF(AW10="Üüritav pind kokku",SUM($BB$2:BB9),""))</f>
        <v>0</v>
      </c>
      <c r="BC10" s="37">
        <f t="shared" ref="BC10:BC48" ca="1" si="7">IF(AW10="Passiivne vakantsus",SUMIFS(E:E,C:C,"PASSIIVNE VAKANTSUS"),IF(AW10="Üüritav pind kokku",SUM(AY10:BB10),IF(AW10&lt;&gt;"",SUM(AY10:BB10),"")))</f>
        <v>107.59898124773832</v>
      </c>
      <c r="BD10" s="47">
        <f t="shared" ref="BD10:BD48" ca="1" si="8">IFERROR(IF(AND(AW10&lt;&gt;"passiivne vakantsus"),BC10/(SUMIFS(BC:BC,AW:AW,"Üüritav pind kokku")),""),"")</f>
        <v>5.4738251639486354E-2</v>
      </c>
      <c r="BF10" s="38" t="s">
        <v>21</v>
      </c>
      <c r="BG10" s="38"/>
    </row>
    <row r="11" spans="1:59" x14ac:dyDescent="0.25">
      <c r="A11" s="23" t="str">
        <f>IF(Eksplikatsioon!A12=0,"",Eksplikatsioon!A12)</f>
        <v>00</v>
      </c>
      <c r="B11" s="61" t="str">
        <f>IF(Eksplikatsioon!B12=0,"",Eksplikatsioon!B12)</f>
        <v>009</v>
      </c>
      <c r="C11" s="23" t="str">
        <f>IF(Eksplikatsioon!C12=0,"",Eksplikatsioon!C12)</f>
        <v>ÜÜRITAV PIND</v>
      </c>
      <c r="D11" s="23" t="str">
        <f>IF(Eksplikatsioon!D12=0,"",Eksplikatsioon!D12)</f>
        <v>Arhiiv</v>
      </c>
      <c r="E11" s="59">
        <f>IF(Eksplikatsioon!F12=0,"",Eksplikatsioon!F12)</f>
        <v>17</v>
      </c>
      <c r="F11" s="23" t="str">
        <f>IF(Eksplikatsioon!H12=0,"",Eksplikatsioon!H12)</f>
        <v/>
      </c>
      <c r="G11" s="23" t="str">
        <f>IF(Eksplikatsioon!J12=0,"",Eksplikatsioon!J12)</f>
        <v>Ainukasutuses pind</v>
      </c>
      <c r="H11" s="23" t="str">
        <f>IF(Eksplikatsioon!K12=0,"",Eksplikatsioon!K12)</f>
        <v>Aktiivne vakantsus</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Prokuratuur</v>
      </c>
      <c r="AX11" s="39" t="str">
        <f t="shared" si="6"/>
        <v/>
      </c>
      <c r="AY11" s="37">
        <f>IF(BF11&lt;&gt;"",IF(SUMIFS(E:E,H:H,AW11,G:G,"Ainukasutuses pind",C:C,"ÜÜRITAV PIND")=0,0,SUMIFS(E:E,H:H,AW11,G:G,"Ainukasutuses pind",C:C,"ÜÜRITAV PIND")),IF(AW11="Aktiivne vakantsus",SUMIFS(E:E,C:C,"üüritav pind",G:G,"ainukasutuses pind")-SUM($AY$2:AY10),IF(AW11="Üüritav pind kokku",SUM($AY$2:AY10),"")))</f>
        <v>41.8</v>
      </c>
      <c r="AZ11" s="37">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12.135066542865985</v>
      </c>
      <c r="BA11" s="37">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4.8258064516129036</v>
      </c>
      <c r="BB11" s="37">
        <f ca="1">IF(OR(BF11&lt;&gt;"",AW11="Aktiivne vakantsus"),IFERROR(SUM(INDIRECT("r3c"&amp;MATCH($AW11,AC$2:AU$2,0)+28,FALSE):INDIRECT("r1002c"&amp;MATCH($AW11,AC$2:AU$2,0)+28,FALSE)),0),IF(AW11="Üüritav pind kokku",SUM($BB$2:BB10),""))</f>
        <v>0</v>
      </c>
      <c r="BC11" s="37">
        <f t="shared" ca="1" si="7"/>
        <v>58.760872994478888</v>
      </c>
      <c r="BD11" s="47">
        <f t="shared" ca="1" si="8"/>
        <v>2.9893103217418168E-2</v>
      </c>
      <c r="BF11" s="38" t="s">
        <v>22</v>
      </c>
      <c r="BG11" s="38"/>
    </row>
    <row r="12" spans="1:59" x14ac:dyDescent="0.25">
      <c r="A12" s="23" t="str">
        <f>IF(Eksplikatsioon!A13=0,"",Eksplikatsioon!A13)</f>
        <v>00</v>
      </c>
      <c r="B12" s="61" t="str">
        <f>IF(Eksplikatsioon!B13=0,"",Eksplikatsioon!B13)</f>
        <v>010</v>
      </c>
      <c r="C12" s="23" t="str">
        <f>IF(Eksplikatsioon!C13=0,"",Eksplikatsioon!C13)</f>
        <v>ÜÜRITAV PIND</v>
      </c>
      <c r="D12" s="23" t="str">
        <f>IF(Eksplikatsioon!D13=0,"",Eksplikatsioon!D13)</f>
        <v>Hoiuruum/Ladu</v>
      </c>
      <c r="E12" s="59">
        <f>IF(Eksplikatsioon!F13=0,"",Eksplikatsioon!F13)</f>
        <v>11.8</v>
      </c>
      <c r="F12" s="23" t="str">
        <f>IF(Eksplikatsioon!H13=0,"",Eksplikatsioon!H13)</f>
        <v/>
      </c>
      <c r="G12" s="23" t="str">
        <f>IF(Eksplikatsioon!J13=0,"",Eksplikatsioon!J13)</f>
        <v>Ainukasutuses pind</v>
      </c>
      <c r="H12" s="23" t="str">
        <f>IF(Eksplikatsioon!K13=0,"",Eksplikatsioon!K13)</f>
        <v>Keskkonnaamet</v>
      </c>
      <c r="I12" s="23" t="str">
        <f>IF(Eksplikatsioon!L13=0,"",Eksplikatsioon!L13)</f>
        <v>RUUTLI25PAIDE_22</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Tööinspektsioon</v>
      </c>
      <c r="AX12" s="39" t="str">
        <f t="shared" si="6"/>
        <v/>
      </c>
      <c r="AY12" s="37">
        <f>IF(BF12&lt;&gt;"",IF(SUMIFS(E:E,H:H,AW12,G:G,"Ainukasutuses pind",C:C,"ÜÜRITAV PIND")=0,0,SUMIFS(E:E,H:H,AW12,G:G,"Ainukasutuses pind",C:C,"ÜÜRITAV PIND")),IF(AW12="Aktiivne vakantsus",SUMIFS(E:E,C:C,"üüritav pind",G:G,"ainukasutuses pind")-SUM($AY$2:AY11),IF(AW12="Üüritav pind kokku",SUM($AY$2:AY11),"")))</f>
        <v>32.4</v>
      </c>
      <c r="AZ12" s="37">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10.025660377358493</v>
      </c>
      <c r="BA12" s="37">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3.7405772495755523</v>
      </c>
      <c r="BB12" s="37">
        <f ca="1">IF(OR(BF12&lt;&gt;"",AW12="Aktiivne vakantsus"),IFERROR(SUM(INDIRECT("r3c"&amp;MATCH($AW12,AC$2:AU$2,0)+28,FALSE):INDIRECT("r1002c"&amp;MATCH($AW12,AC$2:AU$2,0)+28,FALSE)),0),IF(AW12="Üüritav pind kokku",SUM($BB$2:BB11),""))</f>
        <v>0</v>
      </c>
      <c r="BC12" s="37">
        <f t="shared" ca="1" si="7"/>
        <v>46.166237626934041</v>
      </c>
      <c r="BD12" s="47">
        <f t="shared" ca="1" si="8"/>
        <v>2.3485902033338783E-2</v>
      </c>
      <c r="BF12" s="38" t="s">
        <v>23</v>
      </c>
      <c r="BG12" s="38"/>
    </row>
    <row r="13" spans="1:59" x14ac:dyDescent="0.25">
      <c r="A13" s="23" t="str">
        <f>IF(Eksplikatsioon!A14=0,"",Eksplikatsioon!A14)</f>
        <v>00</v>
      </c>
      <c r="B13" s="61" t="str">
        <f>IF(Eksplikatsioon!B14=0,"",Eksplikatsioon!B14)</f>
        <v>011</v>
      </c>
      <c r="C13" s="23" t="str">
        <f>IF(Eksplikatsioon!C14=0,"",Eksplikatsioon!C14)</f>
        <v>ÜÜRITAV PIND</v>
      </c>
      <c r="D13" s="23" t="str">
        <f>IF(Eksplikatsioon!D14=0,"",Eksplikatsioon!D14)</f>
        <v>Arhiiv</v>
      </c>
      <c r="E13" s="59">
        <f>IF(Eksplikatsioon!F14=0,"",Eksplikatsioon!F14)</f>
        <v>21.6</v>
      </c>
      <c r="F13" s="23" t="str">
        <f>IF(Eksplikatsioon!H14=0,"",Eksplikatsioon!H14)</f>
        <v/>
      </c>
      <c r="G13" s="23" t="str">
        <f>IF(Eksplikatsioon!J14=0,"",Eksplikatsioon!J14)</f>
        <v>Ainukasutuses pind</v>
      </c>
      <c r="H13" s="23" t="str">
        <f>IF(Eksplikatsioon!K14=0,"",Eksplikatsioon!K14)</f>
        <v>Keskkonnaamet</v>
      </c>
      <c r="I13" s="23" t="str">
        <f>IF(Eksplikatsioon!L14=0,"",Eksplikatsioon!L14)</f>
        <v>RUUTLI25PAIDE_22</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Eesti Rahvakultuuri Keskus</v>
      </c>
      <c r="AX13" s="39" t="str">
        <f t="shared" si="6"/>
        <v>RUUTLI25PAIDE_24</v>
      </c>
      <c r="AY13" s="37">
        <f>IF(BF13&lt;&gt;"",IF(SUMIFS(E:E,H:H,AW13,G:G,"Ainukasutuses pind",C:C,"ÜÜRITAV PIND")=0,0,SUMIFS(E:E,H:H,AW13,G:G,"Ainukasutuses pind",C:C,"ÜÜRITAV PIND")),IF(AW13="Aktiivne vakantsus",SUMIFS(E:E,C:C,"üüritav pind",G:G,"ainukasutuses pind")-SUM($AY$2:AY12),IF(AW13="Üüritav pind kokku",SUM($AY$2:AY12),"")))</f>
        <v>13</v>
      </c>
      <c r="AZ13" s="37">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3.7740637573506652</v>
      </c>
      <c r="BA13" s="37">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1.5008488964346351</v>
      </c>
      <c r="BB13" s="37">
        <f ca="1">IF(OR(BF13&lt;&gt;"",AW13="Aktiivne vakantsus"),IFERROR(SUM(INDIRECT("r3c"&amp;MATCH($AW13,AC$2:AU$2,0)+28,FALSE):INDIRECT("r1002c"&amp;MATCH($AW13,AC$2:AU$2,0)+28,FALSE)),0),IF(AW13="Üüritav pind kokku",SUM($BB$2:BB12),""))</f>
        <v>0</v>
      </c>
      <c r="BC13" s="37">
        <f t="shared" ca="1" si="7"/>
        <v>18.2749126537853</v>
      </c>
      <c r="BD13" s="47">
        <f t="shared" ca="1" si="8"/>
        <v>9.2968981298190475E-3</v>
      </c>
      <c r="BF13" s="38" t="s">
        <v>24</v>
      </c>
      <c r="BG13" s="38" t="s">
        <v>25</v>
      </c>
    </row>
    <row r="14" spans="1:59" x14ac:dyDescent="0.25">
      <c r="A14" s="23" t="str">
        <f>IF(Eksplikatsioon!A15=0,"",Eksplikatsioon!A15)</f>
        <v>00</v>
      </c>
      <c r="B14" s="61" t="str">
        <f>IF(Eksplikatsioon!B15=0,"",Eksplikatsioon!B15)</f>
        <v>012</v>
      </c>
      <c r="C14" s="23" t="str">
        <f>IF(Eksplikatsioon!C15=0,"",Eksplikatsioon!C15)</f>
        <v>VERTIKAALSETE ÜHENDUSTEEDE PIND</v>
      </c>
      <c r="D14" s="23" t="str">
        <f>IF(Eksplikatsioon!D15=0,"",Eksplikatsioon!D15)</f>
        <v>Trepp/Trepikoda</v>
      </c>
      <c r="E14" s="59">
        <f>IF(Eksplikatsioon!F15=0,"",Eksplikatsioon!F15)</f>
        <v>3.1</v>
      </c>
      <c r="F14" s="23" t="str">
        <f>IF(Eksplikatsioon!H15=0,"",Eksplikatsioon!H15)</f>
        <v/>
      </c>
      <c r="G14" s="23" t="str">
        <f>IF(Eksplikatsioon!J15=0,"",Eksplikatsioon!J15)</f>
        <v/>
      </c>
      <c r="H14" s="23" t="str">
        <f>IF(Eksplikatsioon!K15=0,"",Eksplikatsioon!K15)</f>
        <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Aktiivne vakantsus</v>
      </c>
      <c r="AX14" s="39" t="str">
        <f t="shared" si="6"/>
        <v/>
      </c>
      <c r="AY14" s="37">
        <f>IF(BF14&lt;&gt;"",IF(SUMIFS(E:E,H:H,AW14,G:G,"Ainukasutuses pind",C:C,"ÜÜRITAV PIND")=0,0,SUMIFS(E:E,H:H,AW14,G:G,"Ainukasutuses pind",C:C,"ÜÜRITAV PIND")),IF(AW14="Aktiivne vakantsus",SUMIFS(E:E,C:C,"üüritav pind",G:G,"ainukasutuses pind")-SUM($AY$2:AY13),IF(AW14="Üüritav pind kokku",SUM($AY$2:AY13),"")))</f>
        <v>199.99999999999955</v>
      </c>
      <c r="AZ14" s="37">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45.162044452722427</v>
      </c>
      <c r="BA14" s="37">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23.089983022071255</v>
      </c>
      <c r="BB14" s="37">
        <f ca="1">IF(OR(BF14&lt;&gt;"",AW14="Aktiivne vakantsus"),IFERROR(SUM(INDIRECT("r3c"&amp;MATCH($AW14,AC$2:AU$2,0)+28,FALSE):INDIRECT("r1002c"&amp;MATCH($AW14,AC$2:AU$2,0)+28,FALSE)),0),IF(AW14="Üüritav pind kokku",SUM($BB$2:BB13),""))</f>
        <v>0</v>
      </c>
      <c r="BC14" s="37">
        <f t="shared" ca="1" si="7"/>
        <v>268.25202747479324</v>
      </c>
      <c r="BD14" s="47">
        <f t="shared" ca="1" si="8"/>
        <v>0.13646641271546689</v>
      </c>
      <c r="BF14" s="38"/>
      <c r="BG14" s="38"/>
    </row>
    <row r="15" spans="1:59" x14ac:dyDescent="0.25">
      <c r="A15" s="23" t="str">
        <f>IF(Eksplikatsioon!A16=0,"",Eksplikatsioon!A16)</f>
        <v>00</v>
      </c>
      <c r="B15" s="61" t="str">
        <f>IF(Eksplikatsioon!B16=0,"",Eksplikatsioon!B16)</f>
        <v>013</v>
      </c>
      <c r="C15" s="23" t="str">
        <f>IF(Eksplikatsioon!C16=0,"",Eksplikatsioon!C16)</f>
        <v>ÜÜRITAV PIND</v>
      </c>
      <c r="D15" s="23" t="str">
        <f>IF(Eksplikatsioon!D16=0,"",Eksplikatsioon!D16)</f>
        <v>Kelder</v>
      </c>
      <c r="E15" s="59">
        <f>IF(Eksplikatsioon!F16=0,"",Eksplikatsioon!F16)</f>
        <v>53.1</v>
      </c>
      <c r="F15" s="23" t="str">
        <f>IF(Eksplikatsioon!H16=0,"",Eksplikatsioon!H16)</f>
        <v/>
      </c>
      <c r="G15" s="23" t="str">
        <f>IF(Eksplikatsioon!J16=0,"",Eksplikatsioon!J16)</f>
        <v>Ainukasutuses pind</v>
      </c>
      <c r="H15" s="23" t="str">
        <f>IF(Eksplikatsioon!K16=0,"",Eksplikatsioon!K16)</f>
        <v>Aktiivne vakantsus</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Üüritav pind kokku</v>
      </c>
      <c r="AX15" s="39" t="str">
        <f t="shared" si="6"/>
        <v/>
      </c>
      <c r="AY15" s="37">
        <f>IF(BF15&lt;&gt;"",IF(SUMIFS(E:E,H:H,AW15,G:G,"Ainukasutuses pind",C:C,"ÜÜRITAV PIND")=0,0,SUMIFS(E:E,H:H,AW15,G:G,"Ainukasutuses pind",C:C,"ÜÜRITAV PIND")),IF(AW15="Aktiivne vakantsus",SUMIFS(E:E,C:C,"üüritav pind",G:G,"ainukasutuses pind")-SUM($AY$2:AY14),IF(AW15="Üüritav pind kokku",SUM($AY$2:AY14),"")))</f>
        <v>1472.4999999999998</v>
      </c>
      <c r="AZ15" s="37">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278.20000000000005</v>
      </c>
      <c r="BA15" s="37">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169.99999999999997</v>
      </c>
      <c r="BB15" s="37">
        <f ca="1">IF(OR(BF15&lt;&gt;"",AW15="Aktiivne vakantsus"),IFERROR(SUM(INDIRECT("r3c"&amp;MATCH($AW15,AC$2:AU$2,0)+28,FALSE):INDIRECT("r1002c"&amp;MATCH($AW15,AC$2:AU$2,0)+28,FALSE)),0),IF(AW15="Üüritav pind kokku",SUM($BB$2:BB14),""))</f>
        <v>44.999999999999993</v>
      </c>
      <c r="BC15" s="37">
        <f t="shared" ca="1" si="7"/>
        <v>1965.6999999999998</v>
      </c>
      <c r="BD15" s="47">
        <f t="shared" ca="1" si="8"/>
        <v>1</v>
      </c>
      <c r="BF15" s="38"/>
      <c r="BG15" s="38"/>
    </row>
    <row r="16" spans="1:59" x14ac:dyDescent="0.25">
      <c r="A16" s="23" t="str">
        <f>IF(Eksplikatsioon!A17=0,"",Eksplikatsioon!A17)</f>
        <v>00</v>
      </c>
      <c r="B16" s="61" t="str">
        <f>IF(Eksplikatsioon!B17=0,"",Eksplikatsioon!B17)</f>
        <v>014</v>
      </c>
      <c r="C16" s="23" t="str">
        <f>IF(Eksplikatsioon!C17=0,"",Eksplikatsioon!C17)</f>
        <v>ÜÜRITAV PIND</v>
      </c>
      <c r="D16" s="23" t="str">
        <f>IF(Eksplikatsioon!D17=0,"",Eksplikatsioon!D17)</f>
        <v>Kelder</v>
      </c>
      <c r="E16" s="59">
        <f>IF(Eksplikatsioon!F17=0,"",Eksplikatsioon!F17)</f>
        <v>2.6</v>
      </c>
      <c r="F16" s="23" t="str">
        <f>IF(Eksplikatsioon!H17=0,"",Eksplikatsioon!H17)</f>
        <v/>
      </c>
      <c r="G16" s="23" t="str">
        <f>IF(Eksplikatsioon!J17=0,"",Eksplikatsioon!J17)</f>
        <v>Ainukasutuses pind</v>
      </c>
      <c r="H16" s="23" t="str">
        <f>IF(Eksplikatsioon!K17=0,"",Eksplikatsioon!K17)</f>
        <v>Aktiivne vakantsus</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Passiivne vakantsus</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f t="shared" si="7"/>
        <v>0</v>
      </c>
      <c r="BD16" s="47" t="str">
        <f t="shared" si="8"/>
        <v/>
      </c>
      <c r="BF16" s="38"/>
      <c r="BG16" s="38"/>
    </row>
    <row r="17" spans="1:59" x14ac:dyDescent="0.25">
      <c r="A17" s="23" t="str">
        <f>IF(Eksplikatsioon!A18=0,"",Eksplikatsioon!A18)</f>
        <v>00</v>
      </c>
      <c r="B17" s="61" t="str">
        <f>IF(Eksplikatsioon!B18=0,"",Eksplikatsioon!B18)</f>
        <v>015</v>
      </c>
      <c r="C17" s="23" t="str">
        <f>IF(Eksplikatsioon!C18=0,"",Eksplikatsioon!C18)</f>
        <v>ÜÜRITAV PIND</v>
      </c>
      <c r="D17" s="23" t="str">
        <f>IF(Eksplikatsioon!D18=0,"",Eksplikatsioon!D18)</f>
        <v>Kelder</v>
      </c>
      <c r="E17" s="59">
        <f>IF(Eksplikatsioon!F18=0,"",Eksplikatsioon!F18)</f>
        <v>9.3000000000000007</v>
      </c>
      <c r="F17" s="23" t="str">
        <f>IF(Eksplikatsioon!H18=0,"",Eksplikatsioon!H18)</f>
        <v/>
      </c>
      <c r="G17" s="23" t="str">
        <f>IF(Eksplikatsioon!J18=0,"",Eksplikatsioon!J18)</f>
        <v>Ainukasutuses pind</v>
      </c>
      <c r="H17" s="23" t="str">
        <f>IF(Eksplikatsioon!K18=0,"",Eksplikatsioon!K18)</f>
        <v>Aktiivne vakantsus</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00</v>
      </c>
      <c r="B18" s="61" t="str">
        <f>IF(Eksplikatsioon!B19=0,"",Eksplikatsioon!B19)</f>
        <v>016</v>
      </c>
      <c r="C18" s="23" t="str">
        <f>IF(Eksplikatsioon!C19=0,"",Eksplikatsioon!C19)</f>
        <v>ÜÜRITAV PIND</v>
      </c>
      <c r="D18" s="23" t="str">
        <f>IF(Eksplikatsioon!D19=0,"",Eksplikatsioon!D19)</f>
        <v>Kelder</v>
      </c>
      <c r="E18" s="59">
        <f>IF(Eksplikatsioon!F19=0,"",Eksplikatsioon!F19)</f>
        <v>15.9</v>
      </c>
      <c r="F18" s="23" t="str">
        <f>IF(Eksplikatsioon!H19=0,"",Eksplikatsioon!H19)</f>
        <v/>
      </c>
      <c r="G18" s="23" t="str">
        <f>IF(Eksplikatsioon!J19=0,"",Eksplikatsioon!J19)</f>
        <v>Ainukasutuses pind</v>
      </c>
      <c r="H18" s="23" t="str">
        <f>IF(Eksplikatsioon!K19=0,"",Eksplikatsioon!K19)</f>
        <v>Aktiivne vakantsus</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00</v>
      </c>
      <c r="B19" s="61" t="str">
        <f>IF(Eksplikatsioon!B20=0,"",Eksplikatsioon!B20)</f>
        <v>017</v>
      </c>
      <c r="C19" s="23" t="str">
        <f>IF(Eksplikatsioon!C20=0,"",Eksplikatsioon!C20)</f>
        <v>ÜÜRITAV PIND</v>
      </c>
      <c r="D19" s="23" t="str">
        <f>IF(Eksplikatsioon!D20=0,"",Eksplikatsioon!D20)</f>
        <v>Hoiuruum/Ladu</v>
      </c>
      <c r="E19" s="59">
        <f>IF(Eksplikatsioon!F20=0,"",Eksplikatsioon!F20)</f>
        <v>21.4</v>
      </c>
      <c r="F19" s="23" t="str">
        <f>IF(Eksplikatsioon!H20=0,"",Eksplikatsioon!H20)</f>
        <v/>
      </c>
      <c r="G19" s="23" t="str">
        <f>IF(Eksplikatsioon!J20=0,"",Eksplikatsioon!J20)</f>
        <v>Ainukasutuses pind</v>
      </c>
      <c r="H19" s="23" t="str">
        <f>IF(Eksplikatsioon!K20=0,"",Eksplikatsioon!K20)</f>
        <v>Aktiivne vakantsus</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00</v>
      </c>
      <c r="B20" s="61" t="str">
        <f>IF(Eksplikatsioon!B21=0,"",Eksplikatsioon!B21)</f>
        <v>018</v>
      </c>
      <c r="C20" s="23" t="str">
        <f>IF(Eksplikatsioon!C21=0,"",Eksplikatsioon!C21)</f>
        <v>ÜÜRITAV PIND</v>
      </c>
      <c r="D20" s="23" t="str">
        <f>IF(Eksplikatsioon!D21=0,"",Eksplikatsioon!D21)</f>
        <v>Kelder</v>
      </c>
      <c r="E20" s="59">
        <f>IF(Eksplikatsioon!F21=0,"",Eksplikatsioon!F21)</f>
        <v>8.4</v>
      </c>
      <c r="F20" s="23" t="str">
        <f>IF(Eksplikatsioon!H21=0,"",Eksplikatsioon!H21)</f>
        <v/>
      </c>
      <c r="G20" s="23" t="str">
        <f>IF(Eksplikatsioon!J21=0,"",Eksplikatsioon!J21)</f>
        <v>Ainukasutuses pind</v>
      </c>
      <c r="H20" s="23" t="str">
        <f>IF(Eksplikatsioon!K21=0,"",Eksplikatsioon!K21)</f>
        <v>Aktiivne vakantsus</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00</v>
      </c>
      <c r="B21" s="61" t="str">
        <f>IF(Eksplikatsioon!B22=0,"",Eksplikatsioon!B22)</f>
        <v>019</v>
      </c>
      <c r="C21" s="23" t="str">
        <f>IF(Eksplikatsioon!C22=0,"",Eksplikatsioon!C22)</f>
        <v>ÜÜRITAV PIND</v>
      </c>
      <c r="D21" s="23" t="str">
        <f>IF(Eksplikatsioon!D22=0,"",Eksplikatsioon!D22)</f>
        <v>Hoiuruum/Ladu</v>
      </c>
      <c r="E21" s="59">
        <f>IF(Eksplikatsioon!F22=0,"",Eksplikatsioon!F22)</f>
        <v>5</v>
      </c>
      <c r="F21" s="23" t="str">
        <f>IF(Eksplikatsioon!H22=0,"",Eksplikatsioon!H22)</f>
        <v/>
      </c>
      <c r="G21" s="23" t="str">
        <f>IF(Eksplikatsioon!J22=0,"",Eksplikatsioon!J22)</f>
        <v>Ainukasutuses pind</v>
      </c>
      <c r="H21" s="23" t="str">
        <f>IF(Eksplikatsioon!K22=0,"",Eksplikatsioon!K22)</f>
        <v>Aktiivne vakantsus</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00</v>
      </c>
      <c r="B22" s="61" t="str">
        <f>IF(Eksplikatsioon!B23=0,"",Eksplikatsioon!B23)</f>
        <v>020</v>
      </c>
      <c r="C22" s="23" t="str">
        <f>IF(Eksplikatsioon!C23=0,"",Eksplikatsioon!C23)</f>
        <v>ÜÜRITAV PIND</v>
      </c>
      <c r="D22" s="23" t="str">
        <f>IF(Eksplikatsioon!D23=0,"",Eksplikatsioon!D23)</f>
        <v>Koridor</v>
      </c>
      <c r="E22" s="59">
        <f>IF(Eksplikatsioon!F23=0,"",Eksplikatsioon!F23)</f>
        <v>37.200000000000003</v>
      </c>
      <c r="F22" s="23" t="str">
        <f>IF(Eksplikatsioon!H23=0,"",Eksplikatsioon!H23)</f>
        <v/>
      </c>
      <c r="G22" s="23" t="str">
        <f>IF(Eksplikatsioon!J23=0,"",Eksplikatsioon!J23)</f>
        <v>Ühiskasutuses korruse pind</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00</v>
      </c>
      <c r="B23" s="61" t="str">
        <f>IF(Eksplikatsioon!B24=0,"",Eksplikatsioon!B24)</f>
        <v>021</v>
      </c>
      <c r="C23" s="23" t="str">
        <f>IF(Eksplikatsioon!C24=0,"",Eksplikatsioon!C24)</f>
        <v>VERTIKAALSETE ÜHENDUSTEEDE PIND</v>
      </c>
      <c r="D23" s="23" t="str">
        <f>IF(Eksplikatsioon!D24=0,"",Eksplikatsioon!D24)</f>
        <v>Trepp/Trepikoda</v>
      </c>
      <c r="E23" s="59">
        <f>IF(Eksplikatsioon!F24=0,"",Eksplikatsioon!F24)</f>
        <v>4</v>
      </c>
      <c r="F23" s="23" t="str">
        <f>IF(Eksplikatsioon!H24=0,"",Eksplikatsioon!H24)</f>
        <v/>
      </c>
      <c r="G23" s="23" t="str">
        <f>IF(Eksplikatsioon!J24=0,"",Eksplikatsioon!J24)</f>
        <v/>
      </c>
      <c r="H23" s="23" t="str">
        <f>IF(Eksplikatsioon!K24=0,"",Eksplikatsioon!K24)</f>
        <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00</v>
      </c>
      <c r="B24" s="61" t="str">
        <f>IF(Eksplikatsioon!B25=0,"",Eksplikatsioon!B25)</f>
        <v>022</v>
      </c>
      <c r="C24" s="23" t="str">
        <f>IF(Eksplikatsioon!C25=0,"",Eksplikatsioon!C25)</f>
        <v>TEHNOPIND</v>
      </c>
      <c r="D24" s="23" t="str">
        <f>IF(Eksplikatsioon!D25=0,"",Eksplikatsioon!D25)</f>
        <v>Hoolderuum</v>
      </c>
      <c r="E24" s="59">
        <f>IF(Eksplikatsioon!F25=0,"",Eksplikatsioon!F25)</f>
        <v>2.8</v>
      </c>
      <c r="F24" s="23" t="str">
        <f>IF(Eksplikatsioon!H25=0,"",Eksplikatsioon!H25)</f>
        <v/>
      </c>
      <c r="G24" s="23" t="str">
        <f>IF(Eksplikatsioon!J25=0,"",Eksplikatsioon!J25)</f>
        <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01</v>
      </c>
      <c r="B25" s="61" t="str">
        <f>IF(Eksplikatsioon!B26=0,"",Eksplikatsioon!B26)</f>
        <v>100</v>
      </c>
      <c r="C25" s="23" t="str">
        <f>IF(Eksplikatsioon!C26=0,"",Eksplikatsioon!C26)</f>
        <v>ÜÜRITAV PIND</v>
      </c>
      <c r="D25" s="23" t="str">
        <f>IF(Eksplikatsioon!D26=0,"",Eksplikatsioon!D26)</f>
        <v>Tuulekoda</v>
      </c>
      <c r="E25" s="59">
        <f>IF(Eksplikatsioon!F26=0,"",Eksplikatsioon!F26)</f>
        <v>4.0999999999999996</v>
      </c>
      <c r="F25" s="23" t="str">
        <f>IF(Eksplikatsioon!H26=0,"",Eksplikatsioon!H26)</f>
        <v/>
      </c>
      <c r="G25" s="23" t="str">
        <f>IF(Eksplikatsioon!J26=0,"",Eksplikatsioon!J26)</f>
        <v>Ühiskasutuses hoone pind</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01</v>
      </c>
      <c r="B26" s="61" t="str">
        <f>IF(Eksplikatsioon!B27=0,"",Eksplikatsioon!B27)</f>
        <v>101</v>
      </c>
      <c r="C26" s="23" t="str">
        <f>IF(Eksplikatsioon!C27=0,"",Eksplikatsioon!C27)</f>
        <v>ÜÜRITAV PIND</v>
      </c>
      <c r="D26" s="23" t="str">
        <f>IF(Eksplikatsioon!D27=0,"",Eksplikatsioon!D27)</f>
        <v>Aatrium/Fuajee</v>
      </c>
      <c r="E26" s="59">
        <f>IF(Eksplikatsioon!F27=0,"",Eksplikatsioon!F27)</f>
        <v>18.8</v>
      </c>
      <c r="F26" s="23" t="str">
        <f>IF(Eksplikatsioon!H27=0,"",Eksplikatsioon!H27)</f>
        <v/>
      </c>
      <c r="G26" s="23" t="str">
        <f>IF(Eksplikatsioon!J27=0,"",Eksplikatsioon!J27)</f>
        <v>Ühiskasutuses hoone pind</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01</v>
      </c>
      <c r="B27" s="61" t="str">
        <f>IF(Eksplikatsioon!B28=0,"",Eksplikatsioon!B28)</f>
        <v>102</v>
      </c>
      <c r="C27" s="23" t="str">
        <f>IF(Eksplikatsioon!C28=0,"",Eksplikatsioon!C28)</f>
        <v>VERTIKAALSETE ÜHENDUSTEEDE PIND</v>
      </c>
      <c r="D27" s="23" t="str">
        <f>IF(Eksplikatsioon!D28=0,"",Eksplikatsioon!D28)</f>
        <v>Trepp/Trepikoda</v>
      </c>
      <c r="E27" s="59">
        <f>IF(Eksplikatsioon!F28=0,"",Eksplikatsioon!F28)</f>
        <v>15.4</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01</v>
      </c>
      <c r="B28" s="61" t="str">
        <f>IF(Eksplikatsioon!B29=0,"",Eksplikatsioon!B29)</f>
        <v>103</v>
      </c>
      <c r="C28" s="23" t="str">
        <f>IF(Eksplikatsioon!C29=0,"",Eksplikatsioon!C29)</f>
        <v>ÜÜRITAV PIND</v>
      </c>
      <c r="D28" s="23" t="str">
        <f>IF(Eksplikatsioon!D29=0,"",Eksplikatsioon!D29)</f>
        <v>Garderoob</v>
      </c>
      <c r="E28" s="59">
        <f>IF(Eksplikatsioon!F29=0,"",Eksplikatsioon!F29)</f>
        <v>13.1</v>
      </c>
      <c r="F28" s="23" t="str">
        <f>IF(Eksplikatsioon!H29=0,"",Eksplikatsioon!H29)</f>
        <v/>
      </c>
      <c r="G28" s="23" t="str">
        <f>IF(Eksplikatsioon!J29=0,"",Eksplikatsioon!J29)</f>
        <v>Ainukasutuses pind</v>
      </c>
      <c r="H28" s="23" t="str">
        <f>IF(Eksplikatsioon!K29=0,"",Eksplikatsioon!K29)</f>
        <v>Eesti Töötukassa</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1" t="str">
        <f>IF(Eksplikatsioon!B30=0,"",Eksplikatsioon!B30)</f>
        <v>104</v>
      </c>
      <c r="C29" s="23" t="str">
        <f>IF(Eksplikatsioon!C30=0,"",Eksplikatsioon!C30)</f>
        <v>ÜÜRITAV PIND</v>
      </c>
      <c r="D29" s="23" t="str">
        <f>IF(Eksplikatsioon!D30=0,"",Eksplikatsioon!D30)</f>
        <v>Koridor</v>
      </c>
      <c r="E29" s="59">
        <f>IF(Eksplikatsioon!F30=0,"",Eksplikatsioon!F30)</f>
        <v>45</v>
      </c>
      <c r="F29" s="23" t="str">
        <f>IF(Eksplikatsioon!H30=0,"",Eksplikatsioon!H30)</f>
        <v>Keskk.am., Töötukassa, Sotsiaalkindlsutusam.</v>
      </c>
      <c r="G29" s="23" t="str">
        <f>IF(Eksplikatsioon!J30=0,"",Eksplikatsioon!J30)</f>
        <v>Ühiskasutuses muu pind (korrus)</v>
      </c>
      <c r="H29" s="23" t="str">
        <f>IF(Eksplikatsioon!K30=0,"",Eksplikatsioon!K30)</f>
        <v/>
      </c>
      <c r="I29" s="23" t="str">
        <f>IF(Eksplikatsioon!L30=0,"",Eksplikatsioon!L30)</f>
        <v/>
      </c>
      <c r="J29" s="31">
        <f ca="1">IFERROR(IF($G29=Tabelid!$L$6,Eksplikatsioon!O30/SUM(Eksplikatsioon!$O30:'Eksplikatsioon'!$AG30),IF($G29=Tabelid!$L$4,IFERROR(SUMIFS($E:$E,$G:$G,Tabelid!$L$1,$C:$C,Tabelid!$J$4,$H:$H,J$2,$A:$A,$A29)/SUMIFS($E:$E,$G:$G,Tabelid!$L$1,$C:$C,Tabelid!$J$4,$A:$A,$A29),0),IF($G29=Tabelid!$L$5,IFERROR(SUMIFS($E:$E,$G:$G,Tabelid!$L$1,$C:$C,Tabelid!$J$4,$H:$H,J$2)/SUMIFS($E:$E,$G:$G,Tabelid!$L$1,$C:$C,Tabelid!$J$4),0),""))),"")</f>
        <v>0.25944235712873248</v>
      </c>
      <c r="K29" s="31">
        <f ca="1">IFERROR(IF($G29=Tabelid!$L$6,Eksplikatsioon!P30/SUM(Eksplikatsioon!$O30:'Eksplikatsioon'!$AG30),IF($G29=Tabelid!$L$4,IFERROR(SUMIFS($E:$E,$G:$G,Tabelid!$L$1,$C:$C,Tabelid!$J$4,$H:$H,K$2,$A:$A,$A29)/SUMIFS($E:$E,$G:$G,Tabelid!$L$1,$C:$C,Tabelid!$J$4,$A:$A,$A29),0),IF($G29=Tabelid!$L$5,IFERROR(SUMIFS($E:$E,$G:$G,Tabelid!$L$1,$C:$C,Tabelid!$J$4,$H:$H,K$2)/SUMIFS($E:$E,$G:$G,Tabelid!$L$1,$C:$C,Tabelid!$J$4),0),""))),"")</f>
        <v>0.12517302748665218</v>
      </c>
      <c r="L29" s="31">
        <f ca="1">IFERROR(IF($G29=Tabelid!$L$6,Eksplikatsioon!Q30/SUM(Eksplikatsioon!$O30:'Eksplikatsioon'!$AG30),IF($G29=Tabelid!$L$4,IFERROR(SUMIFS($E:$E,$G:$G,Tabelid!$L$1,$C:$C,Tabelid!$J$4,$H:$H,L$2,$A:$A,$A29)/SUMIFS($E:$E,$G:$G,Tabelid!$L$1,$C:$C,Tabelid!$J$4,$A:$A,$A29),0),IF($G29=Tabelid!$L$5,IFERROR(SUMIFS($E:$E,$G:$G,Tabelid!$L$1,$C:$C,Tabelid!$J$4,$H:$H,L$2)/SUMIFS($E:$E,$G:$G,Tabelid!$L$1,$C:$C,Tabelid!$J$4),0),""))),"")</f>
        <v>0.51809373146134086</v>
      </c>
      <c r="M29" s="31">
        <f ca="1">IFERROR(IF($G29=Tabelid!$L$6,Eksplikatsioon!R30/SUM(Eksplikatsioon!$O30:'Eksplikatsioon'!$AG30),IF($G29=Tabelid!$L$4,IFERROR(SUMIFS($E:$E,$G:$G,Tabelid!$L$1,$C:$C,Tabelid!$J$4,$H:$H,M$2,$A:$A,$A29)/SUMIFS($E:$E,$G:$G,Tabelid!$L$1,$C:$C,Tabelid!$J$4,$A:$A,$A29),0),IF($G29=Tabelid!$L$5,IFERROR(SUMIFS($E:$E,$G:$G,Tabelid!$L$1,$C:$C,Tabelid!$J$4,$H:$H,M$2)/SUMIFS($E:$E,$G:$G,Tabelid!$L$1,$C:$C,Tabelid!$J$4),0),""))),"")</f>
        <v>0</v>
      </c>
      <c r="N29" s="31">
        <f ca="1">IFERROR(IF($G29=Tabelid!$L$6,Eksplikatsioon!S30/SUM(Eksplikatsioon!$O30:'Eksplikatsioon'!$AG30),IF($G29=Tabelid!$L$4,IFERROR(SUMIFS($E:$E,$G:$G,Tabelid!$L$1,$C:$C,Tabelid!$J$4,$H:$H,N$2,$A:$A,$A29)/SUMIFS($E:$E,$G:$G,Tabelid!$L$1,$C:$C,Tabelid!$J$4,$A:$A,$A29),0),IF($G29=Tabelid!$L$5,IFERROR(SUMIFS($E:$E,$G:$G,Tabelid!$L$1,$C:$C,Tabelid!$J$4,$H:$H,N$2)/SUMIFS($E:$E,$G:$G,Tabelid!$L$1,$C:$C,Tabelid!$J$4),0),""))),"")</f>
        <v>9.7290883923274701E-2</v>
      </c>
      <c r="O29" s="31">
        <f ca="1">IFERROR(IF($G29=Tabelid!$L$6,Eksplikatsioon!T30/SUM(Eksplikatsioon!$O30:'Eksplikatsioon'!$AG30),IF($G29=Tabelid!$L$4,IFERROR(SUMIFS($E:$E,$G:$G,Tabelid!$L$1,$C:$C,Tabelid!$J$4,$H:$H,O$2,$A:$A,$A29)/SUMIFS($E:$E,$G:$G,Tabelid!$L$1,$C:$C,Tabelid!$J$4,$A:$A,$A29),0),IF($G29=Tabelid!$L$5,IFERROR(SUMIFS($E:$E,$G:$G,Tabelid!$L$1,$C:$C,Tabelid!$J$4,$H:$H,O$2)/SUMIFS($E:$E,$G:$G,Tabelid!$L$1,$C:$C,Tabelid!$J$4),0),""))),"")</f>
        <v>0</v>
      </c>
      <c r="P29" s="31">
        <f ca="1">IFERROR(IF($G29=Tabelid!$L$6,Eksplikatsioon!U30/SUM(Eksplikatsioon!$O30:'Eksplikatsioon'!$AG30),IF($G29=Tabelid!$L$4,IFERROR(SUMIFS($E:$E,$G:$G,Tabelid!$L$1,$C:$C,Tabelid!$J$4,$H:$H,P$2,$A:$A,$A29)/SUMIFS($E:$E,$G:$G,Tabelid!$L$1,$C:$C,Tabelid!$J$4,$A:$A,$A29),0),IF($G29=Tabelid!$L$5,IFERROR(SUMIFS($E:$E,$G:$G,Tabelid!$L$1,$C:$C,Tabelid!$J$4,$H:$H,P$2)/SUMIFS($E:$E,$G:$G,Tabelid!$L$1,$C:$C,Tabelid!$J$4),0),""))),"")</f>
        <v>0</v>
      </c>
      <c r="Q29" s="31">
        <f ca="1">IFERROR(IF($G29=Tabelid!$L$6,Eksplikatsioon!V30/SUM(Eksplikatsioon!$O30:'Eksplikatsioon'!$AG30),IF($G29=Tabelid!$L$4,IFERROR(SUMIFS($E:$E,$G:$G,Tabelid!$L$1,$C:$C,Tabelid!$J$4,$H:$H,Q$2,$A:$A,$A29)/SUMIFS($E:$E,$G:$G,Tabelid!$L$1,$C:$C,Tabelid!$J$4,$A:$A,$A29),0),IF($G29=Tabelid!$L$5,IFERROR(SUMIFS($E:$E,$G:$G,Tabelid!$L$1,$C:$C,Tabelid!$J$4,$H:$H,Q$2)/SUMIFS($E:$E,$G:$G,Tabelid!$L$1,$C:$C,Tabelid!$J$4),0),""))),"")</f>
        <v>0</v>
      </c>
      <c r="R29" s="31">
        <f ca="1">IFERROR(IF($G29=Tabelid!$L$6,Eksplikatsioon!W30/SUM(Eksplikatsioon!$O30:'Eksplikatsioon'!$AG30),IF($G29=Tabelid!$L$4,IFERROR(SUMIFS($E:$E,$G:$G,Tabelid!$L$1,$C:$C,Tabelid!$J$4,$H:$H,R$2,$A:$A,$A29)/SUMIFS($E:$E,$G:$G,Tabelid!$L$1,$C:$C,Tabelid!$J$4,$A:$A,$A29),0),IF($G29=Tabelid!$L$5,IFERROR(SUMIFS($E:$E,$G:$G,Tabelid!$L$1,$C:$C,Tabelid!$J$4,$H:$H,R$2)/SUMIFS($E:$E,$G:$G,Tabelid!$L$1,$C:$C,Tabelid!$J$4),0),""))),"")</f>
        <v>0</v>
      </c>
      <c r="S29" s="31">
        <f ca="1">IFERROR(IF($G29=Tabelid!$L$6,Eksplikatsioon!X30/SUM(Eksplikatsioon!$O30:'Eksplikatsioon'!$AG30),IF($G29=Tabelid!$L$4,IFERROR(SUMIFS($E:$E,$G:$G,Tabelid!$L$1,$C:$C,Tabelid!$J$4,$H:$H,S$2,$A:$A,$A29)/SUMIFS($E:$E,$G:$G,Tabelid!$L$1,$C:$C,Tabelid!$J$4,$A:$A,$A29),0),IF($G29=Tabelid!$L$5,IFERROR(SUMIFS($E:$E,$G:$G,Tabelid!$L$1,$C:$C,Tabelid!$J$4,$H:$H,S$2)/SUMIFS($E:$E,$G:$G,Tabelid!$L$1,$C:$C,Tabelid!$J$4),0),""))),"")</f>
        <v>0</v>
      </c>
      <c r="T29" s="31">
        <f ca="1">IFERROR(IF($G29=Tabelid!$L$6,Eksplikatsioon!Y30/SUM(Eksplikatsioon!$O30:'Eksplikatsioon'!$AG30),IF($G29=Tabelid!$L$4,IFERROR(SUMIFS($E:$E,$G:$G,Tabelid!$L$1,$C:$C,Tabelid!$J$4,$H:$H,T$2,$A:$A,$A29)/SUMIFS($E:$E,$G:$G,Tabelid!$L$1,$C:$C,Tabelid!$J$4,$A:$A,$A29),0),IF($G29=Tabelid!$L$5,IFERROR(SUMIFS($E:$E,$G:$G,Tabelid!$L$1,$C:$C,Tabelid!$J$4,$H:$H,T$2)/SUMIFS($E:$E,$G:$G,Tabelid!$L$1,$C:$C,Tabelid!$J$4),0),""))),"")</f>
        <v>0</v>
      </c>
      <c r="U29" s="31">
        <f ca="1">IFERROR(IF($G29=Tabelid!$L$6,Eksplikatsioon!Z30/SUM(Eksplikatsioon!$O30:'Eksplikatsioon'!$AG30),IF($G29=Tabelid!$L$4,IFERROR(SUMIFS($E:$E,$G:$G,Tabelid!$L$1,$C:$C,Tabelid!$J$4,$H:$H,U$2,$A:$A,$A29)/SUMIFS($E:$E,$G:$G,Tabelid!$L$1,$C:$C,Tabelid!$J$4,$A:$A,$A29),0),IF($G29=Tabelid!$L$5,IFERROR(SUMIFS($E:$E,$G:$G,Tabelid!$L$1,$C:$C,Tabelid!$J$4,$H:$H,U$2)/SUMIFS($E:$E,$G:$G,Tabelid!$L$1,$C:$C,Tabelid!$J$4),0),""))),"")</f>
        <v>0</v>
      </c>
      <c r="V29" s="31">
        <f ca="1">IFERROR(IF($G29=Tabelid!$L$6,Eksplikatsioon!AA30/SUM(Eksplikatsioon!$O30:'Eksplikatsioon'!$AG30),IF($G29=Tabelid!$L$4,IFERROR(SUMIFS($E:$E,$G:$G,Tabelid!$L$1,$C:$C,Tabelid!$J$4,$H:$H,V$2,$A:$A,$A29)/SUMIFS($E:$E,$G:$G,Tabelid!$L$1,$C:$C,Tabelid!$J$4,$A:$A,$A29),0),IF($G29=Tabelid!$L$5,IFERROR(SUMIFS($E:$E,$G:$G,Tabelid!$L$1,$C:$C,Tabelid!$J$4,$H:$H,V$2)/SUMIFS($E:$E,$G:$G,Tabelid!$L$1,$C:$C,Tabelid!$J$4),0),""))),"")</f>
        <v>0</v>
      </c>
      <c r="W29" s="31">
        <f ca="1">IFERROR(IF($G29=Tabelid!$L$6,Eksplikatsioon!AB30/SUM(Eksplikatsioon!$O30:'Eksplikatsioon'!$AG30),IF($G29=Tabelid!$L$4,IFERROR(SUMIFS($E:$E,$G:$G,Tabelid!$L$1,$C:$C,Tabelid!$J$4,$H:$H,W$2,$A:$A,$A29)/SUMIFS($E:$E,$G:$G,Tabelid!$L$1,$C:$C,Tabelid!$J$4,$A:$A,$A29),0),IF($G29=Tabelid!$L$5,IFERROR(SUMIFS($E:$E,$G:$G,Tabelid!$L$1,$C:$C,Tabelid!$J$4,$H:$H,W$2)/SUMIFS($E:$E,$G:$G,Tabelid!$L$1,$C:$C,Tabelid!$J$4),0),""))),"")</f>
        <v>0</v>
      </c>
      <c r="X29" s="31">
        <f ca="1">IFERROR(IF($G29=Tabelid!$L$6,Eksplikatsioon!AC30/SUM(Eksplikatsioon!$O30:'Eksplikatsioon'!$AG30),IF($G29=Tabelid!$L$4,IFERROR(SUMIFS($E:$E,$G:$G,Tabelid!$L$1,$C:$C,Tabelid!$J$4,$H:$H,X$2,$A:$A,$A29)/SUMIFS($E:$E,$G:$G,Tabelid!$L$1,$C:$C,Tabelid!$J$4,$A:$A,$A29),0),IF($G29=Tabelid!$L$5,IFERROR(SUMIFS($E:$E,$G:$G,Tabelid!$L$1,$C:$C,Tabelid!$J$4,$H:$H,X$2)/SUMIFS($E:$E,$G:$G,Tabelid!$L$1,$C:$C,Tabelid!$J$4),0),""))),"")</f>
        <v>0</v>
      </c>
      <c r="Y29" s="31">
        <f ca="1">IFERROR(IF($G29=Tabelid!$L$6,Eksplikatsioon!AD30/SUM(Eksplikatsioon!$O30:'Eksplikatsioon'!$AG30),IF($G29=Tabelid!$L$4,IFERROR(SUMIFS($E:$E,$G:$G,Tabelid!$L$1,$C:$C,Tabelid!$J$4,$H:$H,Y$2,$A:$A,$A29)/SUMIFS($E:$E,$G:$G,Tabelid!$L$1,$C:$C,Tabelid!$J$4,$A:$A,$A29),0),IF($G29=Tabelid!$L$5,IFERROR(SUMIFS($E:$E,$G:$G,Tabelid!$L$1,$C:$C,Tabelid!$J$4,$H:$H,Y$2)/SUMIFS($E:$E,$G:$G,Tabelid!$L$1,$C:$C,Tabelid!$J$4),0),""))),"")</f>
        <v>0</v>
      </c>
      <c r="Z29" s="31">
        <f ca="1">IFERROR(IF($G29=Tabelid!$L$6,Eksplikatsioon!AE30/SUM(Eksplikatsioon!$O30:'Eksplikatsioon'!$AG30),IF($G29=Tabelid!$L$4,IFERROR(SUMIFS($E:$E,$G:$G,Tabelid!$L$1,$C:$C,Tabelid!$J$4,$H:$H,Z$2,$A:$A,$A29)/SUMIFS($E:$E,$G:$G,Tabelid!$L$1,$C:$C,Tabelid!$J$4,$A:$A,$A29),0),IF($G29=Tabelid!$L$5,IFERROR(SUMIFS($E:$E,$G:$G,Tabelid!$L$1,$C:$C,Tabelid!$J$4,$H:$H,Z$2)/SUMIFS($E:$E,$G:$G,Tabelid!$L$1,$C:$C,Tabelid!$J$4),0),""))),"")</f>
        <v>0</v>
      </c>
      <c r="AA29" s="31">
        <f ca="1">IFERROR(IF($G29=Tabelid!$L$6,Eksplikatsioon!AF30/SUM(Eksplikatsioon!$O30:'Eksplikatsioon'!$AG30),IF($G29=Tabelid!$L$4,IFERROR(SUMIFS($E:$E,$G:$G,Tabelid!$L$1,$C:$C,Tabelid!$J$4,$H:$H,AA$2,$A:$A,$A29)/SUMIFS($E:$E,$G:$G,Tabelid!$L$1,$C:$C,Tabelid!$J$4,$A:$A,$A29),0),IF($G29=Tabelid!$L$5,IFERROR(SUMIFS($E:$E,$G:$G,Tabelid!$L$1,$C:$C,Tabelid!$J$4,$H:$H,AA$2)/SUMIFS($E:$E,$G:$G,Tabelid!$L$1,$C:$C,Tabelid!$J$4),0),""))),"")</f>
        <v>0</v>
      </c>
      <c r="AB29" s="31">
        <f ca="1">IFERROR(IF($G29=Tabelid!$L$6,Eksplikatsioon!AG30/SUM(Eksplikatsioon!$O30:'Eksplikatsioon'!$AG30),IF($G29=Tabelid!$L$4,IFERROR(SUMIFS($E:$E,$G:$G,Tabelid!$L$1,$C:$C,Tabelid!$J$4,$H:$H,AB$2,$A:$A,$A29)/SUMIFS($E:$E,$G:$G,Tabelid!$L$1,$C:$C,Tabelid!$J$4,$A:$A,$A29),0),IF($G29=Tabelid!$L$5,IFERROR(SUMIFS($E:$E,$G:$G,Tabelid!$L$1,$C:$C,Tabelid!$J$4,$H:$H,AB$2)/SUMIFS($E:$E,$G:$G,Tabelid!$L$1,$C:$C,Tabelid!$J$4),0),""))),"")</f>
        <v>0</v>
      </c>
      <c r="AC29" s="31">
        <f ca="1">IFERROR(IF($G29=Tabelid!$L$6,$E29*J29,IFERROR($E29*J29/SUM($J29:$AB29)*(Eksplikatsioon!O30)/SUMPRODUCT($J29:$AB29,Eksplikatsioon!$O30:$AG30),"")),"")</f>
        <v>24.226508001641356</v>
      </c>
      <c r="AD29" s="31">
        <f ca="1">IFERROR(IF($G29=Tabelid!$L$6,$E29*K29,IFERROR($E29*K29/SUM($J29:$AB29)*(Eksplikatsioon!P30)/SUMPRODUCT($J29:$AB29,Eksplikatsioon!$O30:$AG30),"")),"")</f>
        <v>11.688551497743125</v>
      </c>
      <c r="AE29" s="31">
        <f ca="1">IFERROR(IF($G29=Tabelid!$L$6,$E29*L29,IFERROR($E29*L29/SUM($J29:$AB29)*(Eksplikatsioon!Q30)/SUMPRODUCT($J29:$AB29,Eksplikatsioon!$O30:$AG30),"")),"")</f>
        <v>0</v>
      </c>
      <c r="AF29" s="31">
        <f ca="1">IFERROR(IF($G29=Tabelid!$L$6,$E29*M29,IFERROR($E29*M29/SUM($J29:$AB29)*(Eksplikatsioon!R30)/SUMPRODUCT($J29:$AB29,Eksplikatsioon!$O30:$AG30),"")),"")</f>
        <v>0</v>
      </c>
      <c r="AG29" s="31">
        <f ca="1">IFERROR(IF($G29=Tabelid!$L$6,$E29*N29,IFERROR($E29*N29/SUM($J29:$AB29)*(Eksplikatsioon!S30)/SUMPRODUCT($J29:$AB29,Eksplikatsioon!$O30:$AG30),"")),"")</f>
        <v>9.0849405006155113</v>
      </c>
      <c r="AH29" s="31">
        <f ca="1">IFERROR(IF($G29=Tabelid!$L$6,$E29*O29,IFERROR($E29*O29/SUM($J29:$AB29)*(Eksplikatsioon!T30)/SUMPRODUCT($J29:$AB29,Eksplikatsioon!$O30:$AG30),"")),"")</f>
        <v>0</v>
      </c>
      <c r="AI29" s="31">
        <f ca="1">IFERROR(IF($G29=Tabelid!$L$6,$E29*P29,IFERROR($E29*P29/SUM($J29:$AB29)*(Eksplikatsioon!U30)/SUMPRODUCT($J29:$AB29,Eksplikatsioon!$O30:$AG30),"")),"")</f>
        <v>0</v>
      </c>
      <c r="AJ29" s="31">
        <f ca="1">IFERROR(IF($G29=Tabelid!$L$6,$E29*Q29,IFERROR($E29*Q29/SUM($J29:$AB29)*(Eksplikatsioon!V30)/SUMPRODUCT($J29:$AB29,Eksplikatsioon!$O30:$AG30),"")),"")</f>
        <v>0</v>
      </c>
      <c r="AK29" s="31">
        <f ca="1">IFERROR(IF($G29=Tabelid!$L$6,$E29*R29,IFERROR($E29*R29/SUM($J29:$AB29)*(Eksplikatsioon!W30)/SUMPRODUCT($J29:$AB29,Eksplikatsioon!$O30:$AG30),"")),"")</f>
        <v>0</v>
      </c>
      <c r="AL29" s="31">
        <f ca="1">IFERROR(IF($G29=Tabelid!$L$6,$E29*S29,IFERROR($E29*S29/SUM($J29:$AB29)*(Eksplikatsioon!X30)/SUMPRODUCT($J29:$AB29,Eksplikatsioon!$O30:$AG30),"")),"")</f>
        <v>0</v>
      </c>
      <c r="AM29" s="31">
        <f ca="1">IFERROR(IF($G29=Tabelid!$L$6,$E29*T29,IFERROR($E29*T29/SUM($J29:$AB29)*(Eksplikatsioon!Y30)/SUMPRODUCT($J29:$AB29,Eksplikatsioon!$O30:$AG30),"")),"")</f>
        <v>0</v>
      </c>
      <c r="AN29" s="31">
        <f ca="1">IFERROR(IF($G29=Tabelid!$L$6,$E29*U29,IFERROR($E29*U29/SUM($J29:$AB29)*(Eksplikatsioon!Z30)/SUMPRODUCT($J29:$AB29,Eksplikatsioon!$O30:$AG30),"")),"")</f>
        <v>0</v>
      </c>
      <c r="AO29" s="31">
        <f ca="1">IFERROR(IF($G29=Tabelid!$L$6,$E29*V29,IFERROR($E29*V29/SUM($J29:$AB29)*(Eksplikatsioon!AA30)/SUMPRODUCT($J29:$AB29,Eksplikatsioon!$O30:$AG30),"")),"")</f>
        <v>0</v>
      </c>
      <c r="AP29" s="31">
        <f ca="1">IFERROR(IF($G29=Tabelid!$L$6,$E29*W29,IFERROR($E29*W29/SUM($J29:$AB29)*(Eksplikatsioon!AB30)/SUMPRODUCT($J29:$AB29,Eksplikatsioon!$O30:$AG30),"")),"")</f>
        <v>0</v>
      </c>
      <c r="AQ29" s="31">
        <f ca="1">IFERROR(IF($G29=Tabelid!$L$6,$E29*X29,IFERROR($E29*X29/SUM($J29:$AB29)*(Eksplikatsioon!AC30)/SUMPRODUCT($J29:$AB29,Eksplikatsioon!$O30:$AG30),"")),"")</f>
        <v>0</v>
      </c>
      <c r="AR29" s="31">
        <f ca="1">IFERROR(IF($G29=Tabelid!$L$6,$E29*Y29,IFERROR($E29*Y29/SUM($J29:$AB29)*(Eksplikatsioon!AD30)/SUMPRODUCT($J29:$AB29,Eksplikatsioon!$O30:$AG30),"")),"")</f>
        <v>0</v>
      </c>
      <c r="AS29" s="31">
        <f ca="1">IFERROR(IF($G29=Tabelid!$L$6,$E29*Z29,IFERROR($E29*Z29/SUM($J29:$AB29)*(Eksplikatsioon!AE30)/SUMPRODUCT($J29:$AB29,Eksplikatsioon!$O30:$AG30),"")),"")</f>
        <v>0</v>
      </c>
      <c r="AT29" s="31">
        <f ca="1">IFERROR(IF($G29=Tabelid!$L$6,$E29*AA29,IFERROR($E29*AA29/SUM($J29:$AB29)*(Eksplikatsioon!AF30)/SUMPRODUCT($J29:$AB29,Eksplikatsioon!$O30:$AG30),"")),"")</f>
        <v>0</v>
      </c>
      <c r="AU29" s="31">
        <f ca="1">IFERROR(IF($G29=Tabelid!$L$6,$E29*AB29,IFERROR($E29*AB29/SUM($J29:$AB29)*(Eksplikatsioon!AG30)/SUMPRODUCT($J29:$AB29,Eksplikatsioon!$O30:$AG30),"")),"")</f>
        <v>0</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1" t="str">
        <f>IF(Eksplikatsioon!B31=0,"",Eksplikatsioon!B31)</f>
        <v>105</v>
      </c>
      <c r="C30" s="23" t="str">
        <f>IF(Eksplikatsioon!C31=0,"",Eksplikatsioon!C31)</f>
        <v>ÜÜRITAV PIND</v>
      </c>
      <c r="D30" s="23" t="str">
        <f>IF(Eksplikatsioon!D31=0,"",Eksplikatsioon!D31)</f>
        <v>Kabinet/Büroo</v>
      </c>
      <c r="E30" s="59">
        <f>IF(Eksplikatsioon!F31=0,"",Eksplikatsioon!F31)</f>
        <v>17.7</v>
      </c>
      <c r="F30" s="23" t="str">
        <f>IF(Eksplikatsioon!H31=0,"",Eksplikatsioon!H31)</f>
        <v/>
      </c>
      <c r="G30" s="23" t="str">
        <f>IF(Eksplikatsioon!J31=0,"",Eksplikatsioon!J31)</f>
        <v>Ainukasutuses pind</v>
      </c>
      <c r="H30" s="23" t="str">
        <f>IF(Eksplikatsioon!K31=0,"",Eksplikatsioon!K31)</f>
        <v>Sotsiaalkindlustusamet</v>
      </c>
      <c r="I30" s="23" t="str">
        <f>IF(Eksplikatsioon!L31=0,"",Eksplikatsioon!L31)</f>
        <v>RUUTLI25PAIDE_25</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1" t="str">
        <f>IF(Eksplikatsioon!B32=0,"",Eksplikatsioon!B32)</f>
        <v>106</v>
      </c>
      <c r="C31" s="23" t="str">
        <f>IF(Eksplikatsioon!C32=0,"",Eksplikatsioon!C32)</f>
        <v>ÜÜRITAV PIND</v>
      </c>
      <c r="D31" s="23" t="str">
        <f>IF(Eksplikatsioon!D32=0,"",Eksplikatsioon!D32)</f>
        <v>Kabinet/Büroo</v>
      </c>
      <c r="E31" s="59">
        <f>IF(Eksplikatsioon!F32=0,"",Eksplikatsioon!F32)</f>
        <v>17.8</v>
      </c>
      <c r="F31" s="23" t="str">
        <f>IF(Eksplikatsioon!H32=0,"",Eksplikatsioon!H32)</f>
        <v/>
      </c>
      <c r="G31" s="23" t="str">
        <f>IF(Eksplikatsioon!J32=0,"",Eksplikatsioon!J32)</f>
        <v>Ainukasutuses pind</v>
      </c>
      <c r="H31" s="23" t="str">
        <f>IF(Eksplikatsioon!K32=0,"",Eksplikatsioon!K32)</f>
        <v>Sotsiaalkindlustusamet</v>
      </c>
      <c r="I31" s="23" t="str">
        <f>IF(Eksplikatsioon!L32=0,"",Eksplikatsioon!L32)</f>
        <v>RUUTLI25PAIDE_25</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1" t="str">
        <f>IF(Eksplikatsioon!B33=0,"",Eksplikatsioon!B33)</f>
        <v>107</v>
      </c>
      <c r="C32" s="23" t="str">
        <f>IF(Eksplikatsioon!C33=0,"",Eksplikatsioon!C33)</f>
        <v>ÜÜRITAV PIND</v>
      </c>
      <c r="D32" s="23" t="str">
        <f>IF(Eksplikatsioon!D33=0,"",Eksplikatsioon!D33)</f>
        <v>Kabinet/Büroo</v>
      </c>
      <c r="E32" s="59">
        <f>IF(Eksplikatsioon!F33=0,"",Eksplikatsioon!F33)</f>
        <v>17.899999999999999</v>
      </c>
      <c r="F32" s="23" t="str">
        <f>IF(Eksplikatsioon!H33=0,"",Eksplikatsioon!H33)</f>
        <v/>
      </c>
      <c r="G32" s="23" t="str">
        <f>IF(Eksplikatsioon!J33=0,"",Eksplikatsioon!J33)</f>
        <v>Ainukasutuses pind</v>
      </c>
      <c r="H32" s="23" t="str">
        <f>IF(Eksplikatsioon!K33=0,"",Eksplikatsioon!K33)</f>
        <v>Keskkonnaamet</v>
      </c>
      <c r="I32" s="23" t="str">
        <f>IF(Eksplikatsioon!L33=0,"",Eksplikatsioon!L33)</f>
        <v>RUUTLI25PAIDE_22</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1" t="str">
        <f>IF(Eksplikatsioon!B34=0,"",Eksplikatsioon!B34)</f>
        <v>108</v>
      </c>
      <c r="C33" s="23" t="str">
        <f>IF(Eksplikatsioon!C34=0,"",Eksplikatsioon!C34)</f>
        <v>ÜÜRITAV PIND</v>
      </c>
      <c r="D33" s="23" t="str">
        <f>IF(Eksplikatsioon!D34=0,"",Eksplikatsioon!D34)</f>
        <v>Kabinet/Büroo</v>
      </c>
      <c r="E33" s="59">
        <f>IF(Eksplikatsioon!F34=0,"",Eksplikatsioon!F34)</f>
        <v>19.100000000000001</v>
      </c>
      <c r="F33" s="23" t="str">
        <f>IF(Eksplikatsioon!H34=0,"",Eksplikatsioon!H34)</f>
        <v/>
      </c>
      <c r="G33" s="23" t="str">
        <f>IF(Eksplikatsioon!J34=0,"",Eksplikatsioon!J34)</f>
        <v>Ainukasutuses pind</v>
      </c>
      <c r="H33" s="23" t="str">
        <f>IF(Eksplikatsioon!K34=0,"",Eksplikatsioon!K34)</f>
        <v>Keskkonnaamet</v>
      </c>
      <c r="I33" s="23" t="str">
        <f>IF(Eksplikatsioon!L34=0,"",Eksplikatsioon!L34)</f>
        <v>RUUTLI25PAIDE_22</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1" t="str">
        <f>IF(Eksplikatsioon!B35=0,"",Eksplikatsioon!B35)</f>
        <v>109</v>
      </c>
      <c r="C34" s="23" t="str">
        <f>IF(Eksplikatsioon!C35=0,"",Eksplikatsioon!C35)</f>
        <v>ÜÜRITAV PIND</v>
      </c>
      <c r="D34" s="23" t="str">
        <f>IF(Eksplikatsioon!D35=0,"",Eksplikatsioon!D35)</f>
        <v>Kabinet/Büroo</v>
      </c>
      <c r="E34" s="59">
        <f>IF(Eksplikatsioon!F35=0,"",Eksplikatsioon!F35)</f>
        <v>19.100000000000001</v>
      </c>
      <c r="F34" s="23" t="str">
        <f>IF(Eksplikatsioon!H35=0,"",Eksplikatsioon!H35)</f>
        <v/>
      </c>
      <c r="G34" s="23" t="str">
        <f>IF(Eksplikatsioon!J35=0,"",Eksplikatsioon!J35)</f>
        <v>Ainukasutuses pind</v>
      </c>
      <c r="H34" s="23" t="str">
        <f>IF(Eksplikatsioon!K35=0,"",Eksplikatsioon!K35)</f>
        <v>Keskkonnaamet</v>
      </c>
      <c r="I34" s="23" t="str">
        <f>IF(Eksplikatsioon!L35=0,"",Eksplikatsioon!L35)</f>
        <v>RUUTLI25PAIDE_22</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1" t="str">
        <f>IF(Eksplikatsioon!B36=0,"",Eksplikatsioon!B36)</f>
        <v>110</v>
      </c>
      <c r="C35" s="23" t="str">
        <f>IF(Eksplikatsioon!C36=0,"",Eksplikatsioon!C36)</f>
        <v>ÜÜRITAV PIND</v>
      </c>
      <c r="D35" s="23" t="str">
        <f>IF(Eksplikatsioon!D36=0,"",Eksplikatsioon!D36)</f>
        <v>Kabinet/Büroo</v>
      </c>
      <c r="E35" s="59">
        <f>IF(Eksplikatsioon!F36=0,"",Eksplikatsioon!F36)</f>
        <v>27.4</v>
      </c>
      <c r="F35" s="23" t="str">
        <f>IF(Eksplikatsioon!H36=0,"",Eksplikatsioon!H36)</f>
        <v/>
      </c>
      <c r="G35" s="23" t="str">
        <f>IF(Eksplikatsioon!J36=0,"",Eksplikatsioon!J36)</f>
        <v>Ainukasutuses pind</v>
      </c>
      <c r="H35" s="23" t="str">
        <f>IF(Eksplikatsioon!K36=0,"",Eksplikatsioon!K36)</f>
        <v>Keskkonnaamet</v>
      </c>
      <c r="I35" s="23" t="str">
        <f>IF(Eksplikatsioon!L36=0,"",Eksplikatsioon!L36)</f>
        <v>RUUTLI25PAIDE_22</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1" t="str">
        <f>IF(Eksplikatsioon!B37=0,"",Eksplikatsioon!B37)</f>
        <v>111</v>
      </c>
      <c r="C36" s="23" t="str">
        <f>IF(Eksplikatsioon!C37=0,"",Eksplikatsioon!C37)</f>
        <v>ÜÜRITAV PIND</v>
      </c>
      <c r="D36" s="23" t="str">
        <f>IF(Eksplikatsioon!D37=0,"",Eksplikatsioon!D37)</f>
        <v>Kabinet/Büroo</v>
      </c>
      <c r="E36" s="59">
        <f>IF(Eksplikatsioon!F37=0,"",Eksplikatsioon!F37)</f>
        <v>19.8</v>
      </c>
      <c r="F36" s="23" t="str">
        <f>IF(Eksplikatsioon!H37=0,"",Eksplikatsioon!H37)</f>
        <v/>
      </c>
      <c r="G36" s="23" t="str">
        <f>IF(Eksplikatsioon!J37=0,"",Eksplikatsioon!J37)</f>
        <v>Ainukasutuses pind</v>
      </c>
      <c r="H36" s="23" t="str">
        <f>IF(Eksplikatsioon!K37=0,"",Eksplikatsioon!K37)</f>
        <v>Keskkonnaamet</v>
      </c>
      <c r="I36" s="23" t="str">
        <f>IF(Eksplikatsioon!L37=0,"",Eksplikatsioon!L37)</f>
        <v>RUUTLI25PAIDE_22</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1" t="str">
        <f>IF(Eksplikatsioon!B38=0,"",Eksplikatsioon!B38)</f>
        <v>112</v>
      </c>
      <c r="C37" s="23" t="str">
        <f>IF(Eksplikatsioon!C38=0,"",Eksplikatsioon!C38)</f>
        <v>ÜÜRITAV PIND</v>
      </c>
      <c r="D37" s="23" t="str">
        <f>IF(Eksplikatsioon!D38=0,"",Eksplikatsioon!D38)</f>
        <v>Kabinet/Büroo</v>
      </c>
      <c r="E37" s="59">
        <f>IF(Eksplikatsioon!F38=0,"",Eksplikatsioon!F38)</f>
        <v>13.7</v>
      </c>
      <c r="F37" s="23" t="str">
        <f>IF(Eksplikatsioon!H38=0,"",Eksplikatsioon!H38)</f>
        <v/>
      </c>
      <c r="G37" s="23" t="str">
        <f>IF(Eksplikatsioon!J38=0,"",Eksplikatsioon!J38)</f>
        <v>Ainukasutuses pind</v>
      </c>
      <c r="H37" s="23" t="str">
        <f>IF(Eksplikatsioon!K38=0,"",Eksplikatsioon!K38)</f>
        <v>Keskkonnaamet</v>
      </c>
      <c r="I37" s="23" t="str">
        <f>IF(Eksplikatsioon!L38=0,"",Eksplikatsioon!L38)</f>
        <v>RUUTLI25PAIDE_22</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1" t="str">
        <f>IF(Eksplikatsioon!B39=0,"",Eksplikatsioon!B39)</f>
        <v>113</v>
      </c>
      <c r="C38" s="23" t="str">
        <f>IF(Eksplikatsioon!C39=0,"",Eksplikatsioon!C39)</f>
        <v>ÜÜRITAV PIND</v>
      </c>
      <c r="D38" s="23" t="str">
        <f>IF(Eksplikatsioon!D39=0,"",Eksplikatsioon!D39)</f>
        <v>Kabinet/Büroo</v>
      </c>
      <c r="E38" s="59">
        <f>IF(Eksplikatsioon!F39=0,"",Eksplikatsioon!F39)</f>
        <v>13.7</v>
      </c>
      <c r="F38" s="23" t="str">
        <f>IF(Eksplikatsioon!H39=0,"",Eksplikatsioon!H39)</f>
        <v/>
      </c>
      <c r="G38" s="23" t="str">
        <f>IF(Eksplikatsioon!J39=0,"",Eksplikatsioon!J39)</f>
        <v>Ainukasutuses pind</v>
      </c>
      <c r="H38" s="23" t="str">
        <f>IF(Eksplikatsioon!K39=0,"",Eksplikatsioon!K39)</f>
        <v>Sotsiaalkindlustusamet</v>
      </c>
      <c r="I38" s="23" t="str">
        <f>IF(Eksplikatsioon!L39=0,"",Eksplikatsioon!L39)</f>
        <v>RUUTLI25PAIDE_25</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1" t="str">
        <f>IF(Eksplikatsioon!B40=0,"",Eksplikatsioon!B40)</f>
        <v>114</v>
      </c>
      <c r="C39" s="23" t="str">
        <f>IF(Eksplikatsioon!C40=0,"",Eksplikatsioon!C40)</f>
        <v>ÜÜRITAV PIND</v>
      </c>
      <c r="D39" s="23" t="str">
        <f>IF(Eksplikatsioon!D40=0,"",Eksplikatsioon!D40)</f>
        <v>Kabinet/Büroo</v>
      </c>
      <c r="E39" s="59">
        <f>IF(Eksplikatsioon!F40=0,"",Eksplikatsioon!F40)</f>
        <v>12.9</v>
      </c>
      <c r="F39" s="23" t="str">
        <f>IF(Eksplikatsioon!H40=0,"",Eksplikatsioon!H40)</f>
        <v/>
      </c>
      <c r="G39" s="23" t="str">
        <f>IF(Eksplikatsioon!J40=0,"",Eksplikatsioon!J40)</f>
        <v>Ainukasutuses pind</v>
      </c>
      <c r="H39" s="23" t="str">
        <f>IF(Eksplikatsioon!K40=0,"",Eksplikatsioon!K40)</f>
        <v>Eesti Töötukassa</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1" t="str">
        <f>IF(Eksplikatsioon!B41=0,"",Eksplikatsioon!B41)</f>
        <v>115</v>
      </c>
      <c r="C40" s="23" t="str">
        <f>IF(Eksplikatsioon!C41=0,"",Eksplikatsioon!C41)</f>
        <v>ÜÜRITAV PIND</v>
      </c>
      <c r="D40" s="23" t="str">
        <f>IF(Eksplikatsioon!D41=0,"",Eksplikatsioon!D41)</f>
        <v>Kabinet/Büroo</v>
      </c>
      <c r="E40" s="59">
        <f>IF(Eksplikatsioon!F41=0,"",Eksplikatsioon!F41)</f>
        <v>12.8</v>
      </c>
      <c r="F40" s="23" t="str">
        <f>IF(Eksplikatsioon!H41=0,"",Eksplikatsioon!H41)</f>
        <v/>
      </c>
      <c r="G40" s="23" t="str">
        <f>IF(Eksplikatsioon!J41=0,"",Eksplikatsioon!J41)</f>
        <v>Ainukasutuses pind</v>
      </c>
      <c r="H40" s="23" t="str">
        <f>IF(Eksplikatsioon!K41=0,"",Eksplikatsioon!K41)</f>
        <v>Eesti Töötukassa</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1" t="str">
        <f>IF(Eksplikatsioon!B42=0,"",Eksplikatsioon!B42)</f>
        <v>116</v>
      </c>
      <c r="C41" s="23" t="str">
        <f>IF(Eksplikatsioon!C42=0,"",Eksplikatsioon!C42)</f>
        <v>ÜÜRITAV PIND</v>
      </c>
      <c r="D41" s="23" t="str">
        <f>IF(Eksplikatsioon!D42=0,"",Eksplikatsioon!D42)</f>
        <v>Kabinet/Büroo</v>
      </c>
      <c r="E41" s="59">
        <f>IF(Eksplikatsioon!F42=0,"",Eksplikatsioon!F42)</f>
        <v>12.7</v>
      </c>
      <c r="F41" s="23" t="str">
        <f>IF(Eksplikatsioon!H42=0,"",Eksplikatsioon!H42)</f>
        <v/>
      </c>
      <c r="G41" s="23" t="str">
        <f>IF(Eksplikatsioon!J42=0,"",Eksplikatsioon!J42)</f>
        <v>Ainukasutuses pind</v>
      </c>
      <c r="H41" s="23" t="str">
        <f>IF(Eksplikatsioon!K42=0,"",Eksplikatsioon!K42)</f>
        <v>Eesti Töötukassa</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1" t="str">
        <f>IF(Eksplikatsioon!B43=0,"",Eksplikatsioon!B43)</f>
        <v>117</v>
      </c>
      <c r="C42" s="23" t="str">
        <f>IF(Eksplikatsioon!C43=0,"",Eksplikatsioon!C43)</f>
        <v>VERTIKAALSETE ÜHENDUSTEEDE PIND</v>
      </c>
      <c r="D42" s="23" t="str">
        <f>IF(Eksplikatsioon!D43=0,"",Eksplikatsioon!D43)</f>
        <v>Trepp/Trepikoda</v>
      </c>
      <c r="E42" s="59">
        <f>IF(Eksplikatsioon!F43=0,"",Eksplikatsioon!F43)</f>
        <v>12</v>
      </c>
      <c r="F42" s="23" t="str">
        <f>IF(Eksplikatsioon!H43=0,"",Eksplikatsioon!H43)</f>
        <v/>
      </c>
      <c r="G42" s="23" t="str">
        <f>IF(Eksplikatsioon!J43=0,"",Eksplikatsioon!J43)</f>
        <v/>
      </c>
      <c r="H42" s="23" t="str">
        <f>IF(Eksplikatsioon!K43=0,"",Eksplikatsioon!K43)</f>
        <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1" t="str">
        <f>IF(Eksplikatsioon!B44=0,"",Eksplikatsioon!B44)</f>
        <v>118</v>
      </c>
      <c r="C43" s="23" t="str">
        <f>IF(Eksplikatsioon!C44=0,"",Eksplikatsioon!C44)</f>
        <v>ÜÜRITAV PIND</v>
      </c>
      <c r="D43" s="23" t="str">
        <f>IF(Eksplikatsioon!D44=0,"",Eksplikatsioon!D44)</f>
        <v>Abiruum</v>
      </c>
      <c r="E43" s="59">
        <f>IF(Eksplikatsioon!F44=0,"",Eksplikatsioon!F44)</f>
        <v>10.199999999999999</v>
      </c>
      <c r="F43" s="23" t="str">
        <f>IF(Eksplikatsioon!H44=0,"",Eksplikatsioon!H44)</f>
        <v/>
      </c>
      <c r="G43" s="23" t="str">
        <f>IF(Eksplikatsioon!J44=0,"",Eksplikatsioon!J44)</f>
        <v>Ainukasutuses pind</v>
      </c>
      <c r="H43" s="23" t="str">
        <f>IF(Eksplikatsioon!K44=0,"",Eksplikatsioon!K44)</f>
        <v>Keskkonnaamet</v>
      </c>
      <c r="I43" s="23" t="str">
        <f>IF(Eksplikatsioon!L44=0,"",Eksplikatsioon!L44)</f>
        <v>RUUTLI25PAIDE_22</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1" t="str">
        <f>IF(Eksplikatsioon!B45=0,"",Eksplikatsioon!B45)</f>
        <v>119</v>
      </c>
      <c r="C44" s="23" t="str">
        <f>IF(Eksplikatsioon!C45=0,"",Eksplikatsioon!C45)</f>
        <v>ÜÜRITAV PIND</v>
      </c>
      <c r="D44" s="23" t="str">
        <f>IF(Eksplikatsioon!D45=0,"",Eksplikatsioon!D45)</f>
        <v>WC</v>
      </c>
      <c r="E44" s="59">
        <f>IF(Eksplikatsioon!F45=0,"",Eksplikatsioon!F45)</f>
        <v>4</v>
      </c>
      <c r="F44" s="23" t="str">
        <f>IF(Eksplikatsioon!H45=0,"",Eksplikatsioon!H45)</f>
        <v/>
      </c>
      <c r="G44" s="23" t="str">
        <f>IF(Eksplikatsioon!J45=0,"",Eksplikatsioon!J45)</f>
        <v>Ainukasutuses pind</v>
      </c>
      <c r="H44" s="23" t="str">
        <f>IF(Eksplikatsioon!K45=0,"",Eksplikatsioon!K45)</f>
        <v>Keskkonnaamet</v>
      </c>
      <c r="I44" s="23" t="str">
        <f>IF(Eksplikatsioon!L45=0,"",Eksplikatsioon!L45)</f>
        <v>RUUTLI25PAIDE_22</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1" t="str">
        <f>IF(Eksplikatsioon!B46=0,"",Eksplikatsioon!B46)</f>
        <v>120</v>
      </c>
      <c r="C45" s="23" t="str">
        <f>IF(Eksplikatsioon!C46=0,"",Eksplikatsioon!C46)</f>
        <v>ÜÜRITAV PIND</v>
      </c>
      <c r="D45" s="23" t="str">
        <f>IF(Eksplikatsioon!D46=0,"",Eksplikatsioon!D46)</f>
        <v>Tuulekoda</v>
      </c>
      <c r="E45" s="59">
        <f>IF(Eksplikatsioon!F46=0,"",Eksplikatsioon!F46)</f>
        <v>1.7</v>
      </c>
      <c r="F45" s="23" t="str">
        <f>IF(Eksplikatsioon!H46=0,"",Eksplikatsioon!H46)</f>
        <v/>
      </c>
      <c r="G45" s="23" t="str">
        <f>IF(Eksplikatsioon!J46=0,"",Eksplikatsioon!J46)</f>
        <v>Ühiskasutuses hoone pind</v>
      </c>
      <c r="H45" s="23" t="str">
        <f>IF(Eksplikatsioon!K46=0,"",Eksplikatsioon!K46)</f>
        <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1" t="str">
        <f>IF(Eksplikatsioon!B47=0,"",Eksplikatsioon!B47)</f>
        <v>121</v>
      </c>
      <c r="C46" s="23" t="str">
        <f>IF(Eksplikatsioon!C47=0,"",Eksplikatsioon!C47)</f>
        <v>KORRUSE AVATUD NETOPIND</v>
      </c>
      <c r="D46" s="23" t="str">
        <f>IF(Eksplikatsioon!D47=0,"",Eksplikatsioon!D47)</f>
        <v>Varjualune</v>
      </c>
      <c r="E46" s="59">
        <f>IF(Eksplikatsioon!F47=0,"",Eksplikatsioon!F47)</f>
        <v>6.7</v>
      </c>
      <c r="F46" s="23" t="str">
        <f>IF(Eksplikatsioon!H47=0,"",Eksplikatsioon!H47)</f>
        <v/>
      </c>
      <c r="G46" s="23" t="str">
        <f>IF(Eksplikatsioon!J47=0,"",Eksplikatsioon!J47)</f>
        <v/>
      </c>
      <c r="H46" s="23" t="str">
        <f>IF(Eksplikatsioon!K47=0,"",Eksplikatsioon!K47)</f>
        <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1" t="str">
        <f>IF(Eksplikatsioon!B48=0,"",Eksplikatsioon!B48)</f>
        <v>122</v>
      </c>
      <c r="C47" s="23" t="str">
        <f>IF(Eksplikatsioon!C48=0,"",Eksplikatsioon!C48)</f>
        <v>ÜÜRITAV PIND</v>
      </c>
      <c r="D47" s="23" t="str">
        <f>IF(Eksplikatsioon!D48=0,"",Eksplikatsioon!D48)</f>
        <v>Koridor</v>
      </c>
      <c r="E47" s="59">
        <f>IF(Eksplikatsioon!F48=0,"",Eksplikatsioon!F48)</f>
        <v>10.4</v>
      </c>
      <c r="F47" s="23" t="str">
        <f>IF(Eksplikatsioon!H48=0,"",Eksplikatsioon!H48)</f>
        <v/>
      </c>
      <c r="G47" s="23" t="str">
        <f>IF(Eksplikatsioon!J48=0,"",Eksplikatsioon!J48)</f>
        <v>Ühiskasutuses korruse pind</v>
      </c>
      <c r="H47" s="23" t="str">
        <f>IF(Eksplikatsioon!K48=0,"",Eksplikatsioon!K48)</f>
        <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1" t="str">
        <f>IF(Eksplikatsioon!B49=0,"",Eksplikatsioon!B49)</f>
        <v>123</v>
      </c>
      <c r="C48" s="23" t="str">
        <f>IF(Eksplikatsioon!C49=0,"",Eksplikatsioon!C49)</f>
        <v>ÜÜRITAV PIND</v>
      </c>
      <c r="D48" s="23" t="str">
        <f>IF(Eksplikatsioon!D49=0,"",Eksplikatsioon!D49)</f>
        <v>Koridor</v>
      </c>
      <c r="E48" s="59">
        <f>IF(Eksplikatsioon!F49=0,"",Eksplikatsioon!F49)</f>
        <v>35.700000000000003</v>
      </c>
      <c r="F48" s="23" t="str">
        <f>IF(Eksplikatsioon!H49=0,"",Eksplikatsioon!H49)</f>
        <v/>
      </c>
      <c r="G48" s="23" t="str">
        <f>IF(Eksplikatsioon!J49=0,"",Eksplikatsioon!J49)</f>
        <v>Ühiskasutuses korruse pind</v>
      </c>
      <c r="H48" s="23" t="str">
        <f>IF(Eksplikatsioon!K49=0,"",Eksplikatsioon!K49)</f>
        <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1" t="str">
        <f>IF(Eksplikatsioon!B50=0,"",Eksplikatsioon!B50)</f>
        <v>124</v>
      </c>
      <c r="C49" s="23" t="str">
        <f>IF(Eksplikatsioon!C50=0,"",Eksplikatsioon!C50)</f>
        <v>ÜÜRITAV PIND</v>
      </c>
      <c r="D49" s="23" t="str">
        <f>IF(Eksplikatsioon!D50=0,"",Eksplikatsioon!D50)</f>
        <v>Kabinet/Büroo</v>
      </c>
      <c r="E49" s="59">
        <f>IF(Eksplikatsioon!F50=0,"",Eksplikatsioon!F50)</f>
        <v>15.6</v>
      </c>
      <c r="F49" s="23" t="str">
        <f>IF(Eksplikatsioon!H50=0,"",Eksplikatsioon!H50)</f>
        <v/>
      </c>
      <c r="G49" s="23" t="str">
        <f>IF(Eksplikatsioon!J50=0,"",Eksplikatsioon!J50)</f>
        <v>Ainukasutuses pind</v>
      </c>
      <c r="H49" s="23" t="str">
        <f>IF(Eksplikatsioon!K50=0,"",Eksplikatsioon!K50)</f>
        <v>Pärnu Maakohus</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1" t="str">
        <f>IF(Eksplikatsioon!B51=0,"",Eksplikatsioon!B51)</f>
        <v>125</v>
      </c>
      <c r="C50" s="23" t="str">
        <f>IF(Eksplikatsioon!C51=0,"",Eksplikatsioon!C51)</f>
        <v>ÜÜRITAV PIND</v>
      </c>
      <c r="D50" s="23" t="str">
        <f>IF(Eksplikatsioon!D51=0,"",Eksplikatsioon!D51)</f>
        <v>Kabinet/Büroo</v>
      </c>
      <c r="E50" s="59">
        <f>IF(Eksplikatsioon!F51=0,"",Eksplikatsioon!F51)</f>
        <v>10.8</v>
      </c>
      <c r="F50" s="23" t="str">
        <f>IF(Eksplikatsioon!H51=0,"",Eksplikatsioon!H51)</f>
        <v/>
      </c>
      <c r="G50" s="23" t="str">
        <f>IF(Eksplikatsioon!J51=0,"",Eksplikatsioon!J51)</f>
        <v>Ainukasutuses pind</v>
      </c>
      <c r="H50" s="23" t="str">
        <f>IF(Eksplikatsioon!K51=0,"",Eksplikatsioon!K51)</f>
        <v>Pärnu Maakohus</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1" t="str">
        <f>IF(Eksplikatsioon!B52=0,"",Eksplikatsioon!B52)</f>
        <v>126</v>
      </c>
      <c r="C51" s="23" t="str">
        <f>IF(Eksplikatsioon!C52=0,"",Eksplikatsioon!C52)</f>
        <v>ÜÜRITAV PIND</v>
      </c>
      <c r="D51" s="23" t="str">
        <f>IF(Eksplikatsioon!D52=0,"",Eksplikatsioon!D52)</f>
        <v>Kabinet/Büroo</v>
      </c>
      <c r="E51" s="59">
        <f>IF(Eksplikatsioon!F52=0,"",Eksplikatsioon!F52)</f>
        <v>13.4</v>
      </c>
      <c r="F51" s="23" t="str">
        <f>IF(Eksplikatsioon!H52=0,"",Eksplikatsioon!H52)</f>
        <v/>
      </c>
      <c r="G51" s="23" t="str">
        <f>IF(Eksplikatsioon!J52=0,"",Eksplikatsioon!J52)</f>
        <v>Ainukasutuses pind</v>
      </c>
      <c r="H51" s="23" t="str">
        <f>IF(Eksplikatsioon!K52=0,"",Eksplikatsioon!K52)</f>
        <v>Pärnu Maakohus</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1" t="str">
        <f>IF(Eksplikatsioon!B53=0,"",Eksplikatsioon!B53)</f>
        <v>127A</v>
      </c>
      <c r="C52" s="23" t="str">
        <f>IF(Eksplikatsioon!C53=0,"",Eksplikatsioon!C53)</f>
        <v>ÜÜRITAV PIND</v>
      </c>
      <c r="D52" s="23" t="str">
        <f>IF(Eksplikatsioon!D53=0,"",Eksplikatsioon!D53)</f>
        <v>Kabinet/Büroo</v>
      </c>
      <c r="E52" s="59">
        <f>IF(Eksplikatsioon!F53=0,"",Eksplikatsioon!F53)</f>
        <v>11.6</v>
      </c>
      <c r="F52" s="23" t="str">
        <f>IF(Eksplikatsioon!H53=0,"",Eksplikatsioon!H53)</f>
        <v/>
      </c>
      <c r="G52" s="23" t="str">
        <f>IF(Eksplikatsioon!J53=0,"",Eksplikatsioon!J53)</f>
        <v>Ainukasutuses pind</v>
      </c>
      <c r="H52" s="23" t="str">
        <f>IF(Eksplikatsioon!K53=0,"",Eksplikatsioon!K53)</f>
        <v>Pärnu Maakohus</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1" t="str">
        <f>IF(Eksplikatsioon!B54=0,"",Eksplikatsioon!B54)</f>
        <v>127B</v>
      </c>
      <c r="C53" s="23" t="str">
        <f>IF(Eksplikatsioon!C54=0,"",Eksplikatsioon!C54)</f>
        <v>ÜÜRITAV PIND</v>
      </c>
      <c r="D53" s="23" t="str">
        <f>IF(Eksplikatsioon!D54=0,"",Eksplikatsioon!D54)</f>
        <v>Kabinet/Büroo</v>
      </c>
      <c r="E53" s="59">
        <f>IF(Eksplikatsioon!F54=0,"",Eksplikatsioon!F54)</f>
        <v>12.9</v>
      </c>
      <c r="F53" s="23" t="str">
        <f>IF(Eksplikatsioon!H54=0,"",Eksplikatsioon!H54)</f>
        <v/>
      </c>
      <c r="G53" s="23" t="str">
        <f>IF(Eksplikatsioon!J54=0,"",Eksplikatsioon!J54)</f>
        <v>Ainukasutuses pind</v>
      </c>
      <c r="H53" s="23" t="str">
        <f>IF(Eksplikatsioon!K54=0,"",Eksplikatsioon!K54)</f>
        <v>Pärnu Maakohus</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1" t="str">
        <f>IF(Eksplikatsioon!B55=0,"",Eksplikatsioon!B55)</f>
        <v>128A</v>
      </c>
      <c r="C54" s="23" t="str">
        <f>IF(Eksplikatsioon!C55=0,"",Eksplikatsioon!C55)</f>
        <v>ÜÜRITAV PIND</v>
      </c>
      <c r="D54" s="23" t="str">
        <f>IF(Eksplikatsioon!D55=0,"",Eksplikatsioon!D55)</f>
        <v>Arhiiv</v>
      </c>
      <c r="E54" s="59">
        <f>IF(Eksplikatsioon!F55=0,"",Eksplikatsioon!F55)</f>
        <v>71.8</v>
      </c>
      <c r="F54" s="23" t="str">
        <f>IF(Eksplikatsioon!H55=0,"",Eksplikatsioon!H55)</f>
        <v/>
      </c>
      <c r="G54" s="23" t="str">
        <f>IF(Eksplikatsioon!J55=0,"",Eksplikatsioon!J55)</f>
        <v>Ainukasutuses pind</v>
      </c>
      <c r="H54" s="23" t="str">
        <f>IF(Eksplikatsioon!K55=0,"",Eksplikatsioon!K55)</f>
        <v>Pärnu Maakohus</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01</v>
      </c>
      <c r="B55" s="61" t="str">
        <f>IF(Eksplikatsioon!B56=0,"",Eksplikatsioon!B56)</f>
        <v>128B</v>
      </c>
      <c r="C55" s="23" t="str">
        <f>IF(Eksplikatsioon!C56=0,"",Eksplikatsioon!C56)</f>
        <v>ÜÜRITAV PIND</v>
      </c>
      <c r="D55" s="23" t="str">
        <f>IF(Eksplikatsioon!D56=0,"",Eksplikatsioon!D56)</f>
        <v>Kabinet/Büroo</v>
      </c>
      <c r="E55" s="59">
        <f>IF(Eksplikatsioon!F56=0,"",Eksplikatsioon!F56)</f>
        <v>10.7</v>
      </c>
      <c r="F55" s="23" t="str">
        <f>IF(Eksplikatsioon!H56=0,"",Eksplikatsioon!H56)</f>
        <v/>
      </c>
      <c r="G55" s="23" t="str">
        <f>IF(Eksplikatsioon!J56=0,"",Eksplikatsioon!J56)</f>
        <v>Ainukasutuses pind</v>
      </c>
      <c r="H55" s="23" t="str">
        <f>IF(Eksplikatsioon!K56=0,"",Eksplikatsioon!K56)</f>
        <v>Pärnu Maakohus</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1" t="str">
        <f>IF(Eksplikatsioon!B57=0,"",Eksplikatsioon!B57)</f>
        <v>128C</v>
      </c>
      <c r="C56" s="23" t="str">
        <f>IF(Eksplikatsioon!C57=0,"",Eksplikatsioon!C57)</f>
        <v>ÜÜRITAV PIND</v>
      </c>
      <c r="D56" s="23" t="str">
        <f>IF(Eksplikatsioon!D57=0,"",Eksplikatsioon!D57)</f>
        <v>Eesruum</v>
      </c>
      <c r="E56" s="59">
        <f>IF(Eksplikatsioon!F57=0,"",Eksplikatsioon!F57)</f>
        <v>3.4</v>
      </c>
      <c r="F56" s="23" t="str">
        <f>IF(Eksplikatsioon!H57=0,"",Eksplikatsioon!H57)</f>
        <v/>
      </c>
      <c r="G56" s="23" t="str">
        <f>IF(Eksplikatsioon!J57=0,"",Eksplikatsioon!J57)</f>
        <v>Ainukasutuses pind</v>
      </c>
      <c r="H56" s="23" t="str">
        <f>IF(Eksplikatsioon!K57=0,"",Eksplikatsioon!K57)</f>
        <v>Pärnu Maakohus</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1" t="str">
        <f>IF(Eksplikatsioon!B58=0,"",Eksplikatsioon!B58)</f>
        <v>128D</v>
      </c>
      <c r="C57" s="23" t="str">
        <f>IF(Eksplikatsioon!C58=0,"",Eksplikatsioon!C58)</f>
        <v>ÜÜRITAV PIND</v>
      </c>
      <c r="D57" s="23" t="str">
        <f>IF(Eksplikatsioon!D58=0,"",Eksplikatsioon!D58)</f>
        <v>Eesruum</v>
      </c>
      <c r="E57" s="59">
        <f>IF(Eksplikatsioon!F58=0,"",Eksplikatsioon!F58)</f>
        <v>3.4</v>
      </c>
      <c r="F57" s="23" t="str">
        <f>IF(Eksplikatsioon!H58=0,"",Eksplikatsioon!H58)</f>
        <v/>
      </c>
      <c r="G57" s="23" t="str">
        <f>IF(Eksplikatsioon!J58=0,"",Eksplikatsioon!J58)</f>
        <v>Ainukasutuses pind</v>
      </c>
      <c r="H57" s="23" t="str">
        <f>IF(Eksplikatsioon!K58=0,"",Eksplikatsioon!K58)</f>
        <v>Pärnu Maakohus</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1" t="str">
        <f>IF(Eksplikatsioon!B59=0,"",Eksplikatsioon!B59)</f>
        <v>129</v>
      </c>
      <c r="C58" s="23" t="str">
        <f>IF(Eksplikatsioon!C59=0,"",Eksplikatsioon!C59)</f>
        <v>ÜÜRITAV PIND</v>
      </c>
      <c r="D58" s="23" t="str">
        <f>IF(Eksplikatsioon!D59=0,"",Eksplikatsioon!D59)</f>
        <v>Kabinet/Büroo</v>
      </c>
      <c r="E58" s="59">
        <f>IF(Eksplikatsioon!F59=0,"",Eksplikatsioon!F59)</f>
        <v>34.6</v>
      </c>
      <c r="F58" s="23" t="str">
        <f>IF(Eksplikatsioon!H59=0,"",Eksplikatsioon!H59)</f>
        <v/>
      </c>
      <c r="G58" s="23" t="str">
        <f>IF(Eksplikatsioon!J59=0,"",Eksplikatsioon!J59)</f>
        <v>Ainukasutuses pind</v>
      </c>
      <c r="H58" s="23" t="str">
        <f>IF(Eksplikatsioon!K59=0,"",Eksplikatsioon!K59)</f>
        <v>Pärnu Maakohus</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1" t="str">
        <f>IF(Eksplikatsioon!B60=0,"",Eksplikatsioon!B60)</f>
        <v>130</v>
      </c>
      <c r="C59" s="23" t="str">
        <f>IF(Eksplikatsioon!C60=0,"",Eksplikatsioon!C60)</f>
        <v>ÜÜRITAV PIND</v>
      </c>
      <c r="D59" s="23" t="str">
        <f>IF(Eksplikatsioon!D60=0,"",Eksplikatsioon!D60)</f>
        <v>Kabinet/Büroo</v>
      </c>
      <c r="E59" s="59">
        <f>IF(Eksplikatsioon!F60=0,"",Eksplikatsioon!F60)</f>
        <v>11.4</v>
      </c>
      <c r="F59" s="23" t="str">
        <f>IF(Eksplikatsioon!H60=0,"",Eksplikatsioon!H60)</f>
        <v/>
      </c>
      <c r="G59" s="23" t="str">
        <f>IF(Eksplikatsioon!J60=0,"",Eksplikatsioon!J60)</f>
        <v>Ainukasutuses pind</v>
      </c>
      <c r="H59" s="23" t="str">
        <f>IF(Eksplikatsioon!K60=0,"",Eksplikatsioon!K60)</f>
        <v>Pärnu Maakohus</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01</v>
      </c>
      <c r="B60" s="61" t="str">
        <f>IF(Eksplikatsioon!B61=0,"",Eksplikatsioon!B61)</f>
        <v>131</v>
      </c>
      <c r="C60" s="23" t="str">
        <f>IF(Eksplikatsioon!C61=0,"",Eksplikatsioon!C61)</f>
        <v>ÜÜRITAV PIND</v>
      </c>
      <c r="D60" s="23" t="str">
        <f>IF(Eksplikatsioon!D61=0,"",Eksplikatsioon!D61)</f>
        <v>Kabinet/Büroo</v>
      </c>
      <c r="E60" s="59">
        <f>IF(Eksplikatsioon!F61=0,"",Eksplikatsioon!F61)</f>
        <v>11.1</v>
      </c>
      <c r="F60" s="23" t="str">
        <f>IF(Eksplikatsioon!H61=0,"",Eksplikatsioon!H61)</f>
        <v/>
      </c>
      <c r="G60" s="23" t="str">
        <f>IF(Eksplikatsioon!J61=0,"",Eksplikatsioon!J61)</f>
        <v>Ainukasutuses pind</v>
      </c>
      <c r="H60" s="23" t="str">
        <f>IF(Eksplikatsioon!K61=0,"",Eksplikatsioon!K61)</f>
        <v>Pärnu Maakohus</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01</v>
      </c>
      <c r="B61" s="61" t="str">
        <f>IF(Eksplikatsioon!B62=0,"",Eksplikatsioon!B62)</f>
        <v>132</v>
      </c>
      <c r="C61" s="23" t="str">
        <f>IF(Eksplikatsioon!C62=0,"",Eksplikatsioon!C62)</f>
        <v>ÜÜRITAV PIND</v>
      </c>
      <c r="D61" s="23" t="str">
        <f>IF(Eksplikatsioon!D62=0,"",Eksplikatsioon!D62)</f>
        <v>Kabinet/Büroo</v>
      </c>
      <c r="E61" s="59">
        <f>IF(Eksplikatsioon!F62=0,"",Eksplikatsioon!F62)</f>
        <v>23</v>
      </c>
      <c r="F61" s="23" t="str">
        <f>IF(Eksplikatsioon!H62=0,"",Eksplikatsioon!H62)</f>
        <v/>
      </c>
      <c r="G61" s="23" t="str">
        <f>IF(Eksplikatsioon!J62=0,"",Eksplikatsioon!J62)</f>
        <v>Ainukasutuses pind</v>
      </c>
      <c r="H61" s="23" t="str">
        <f>IF(Eksplikatsioon!K62=0,"",Eksplikatsioon!K62)</f>
        <v>Pärnu Maakohus</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01</v>
      </c>
      <c r="B62" s="61" t="str">
        <f>IF(Eksplikatsioon!B63=0,"",Eksplikatsioon!B63)</f>
        <v>133</v>
      </c>
      <c r="C62" s="23" t="str">
        <f>IF(Eksplikatsioon!C63=0,"",Eksplikatsioon!C63)</f>
        <v>VERTIKAALSETE ÜHENDUSTEEDE PIND</v>
      </c>
      <c r="D62" s="23" t="str">
        <f>IF(Eksplikatsioon!D63=0,"",Eksplikatsioon!D63)</f>
        <v>Trepp/Trepikoda</v>
      </c>
      <c r="E62" s="59">
        <f>IF(Eksplikatsioon!F63=0,"",Eksplikatsioon!F63)</f>
        <v>7</v>
      </c>
      <c r="F62" s="23" t="str">
        <f>IF(Eksplikatsioon!H63=0,"",Eksplikatsioon!H63)</f>
        <v/>
      </c>
      <c r="G62" s="23" t="str">
        <f>IF(Eksplikatsioon!J63=0,"",Eksplikatsioon!J63)</f>
        <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01</v>
      </c>
      <c r="B63" s="61" t="str">
        <f>IF(Eksplikatsioon!B64=0,"",Eksplikatsioon!B64)</f>
        <v>134</v>
      </c>
      <c r="C63" s="23" t="str">
        <f>IF(Eksplikatsioon!C64=0,"",Eksplikatsioon!C64)</f>
        <v>ÜÜRITAV PIND</v>
      </c>
      <c r="D63" s="23" t="str">
        <f>IF(Eksplikatsioon!D64=0,"",Eksplikatsioon!D64)</f>
        <v>Tuulekoda</v>
      </c>
      <c r="E63" s="59">
        <f>IF(Eksplikatsioon!F64=0,"",Eksplikatsioon!F64)</f>
        <v>2.8</v>
      </c>
      <c r="F63" s="23" t="str">
        <f>IF(Eksplikatsioon!H64=0,"",Eksplikatsioon!H64)</f>
        <v/>
      </c>
      <c r="G63" s="23" t="str">
        <f>IF(Eksplikatsioon!J64=0,"",Eksplikatsioon!J64)</f>
        <v>Ühiskasutuses hoone pind</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01</v>
      </c>
      <c r="B64" s="61" t="str">
        <f>IF(Eksplikatsioon!B65=0,"",Eksplikatsioon!B65)</f>
        <v>135</v>
      </c>
      <c r="C64" s="23" t="str">
        <f>IF(Eksplikatsioon!C65=0,"",Eksplikatsioon!C65)</f>
        <v>ÜÜRITAV PIND</v>
      </c>
      <c r="D64" s="23" t="str">
        <f>IF(Eksplikatsioon!D65=0,"",Eksplikatsioon!D65)</f>
        <v>WC</v>
      </c>
      <c r="E64" s="59">
        <f>IF(Eksplikatsioon!F65=0,"",Eksplikatsioon!F65)</f>
        <v>7.9</v>
      </c>
      <c r="F64" s="23" t="str">
        <f>IF(Eksplikatsioon!H65=0,"",Eksplikatsioon!H65)</f>
        <v/>
      </c>
      <c r="G64" s="23" t="str">
        <f>IF(Eksplikatsioon!J65=0,"",Eksplikatsioon!J65)</f>
        <v>Ühiskasutuses korruse pind</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01</v>
      </c>
      <c r="B65" s="61" t="str">
        <f>IF(Eksplikatsioon!B66=0,"",Eksplikatsioon!B66)</f>
        <v>136</v>
      </c>
      <c r="C65" s="23" t="str">
        <f>IF(Eksplikatsioon!C66=0,"",Eksplikatsioon!C66)</f>
        <v>ÜÜRITAV PIND</v>
      </c>
      <c r="D65" s="23" t="str">
        <f>IF(Eksplikatsioon!D66=0,"",Eksplikatsioon!D66)</f>
        <v>Abiruum</v>
      </c>
      <c r="E65" s="59">
        <f>IF(Eksplikatsioon!F66=0,"",Eksplikatsioon!F66)</f>
        <v>3.1</v>
      </c>
      <c r="F65" s="23" t="str">
        <f>IF(Eksplikatsioon!H66=0,"",Eksplikatsioon!H66)</f>
        <v/>
      </c>
      <c r="G65" s="23" t="str">
        <f>IF(Eksplikatsioon!J66=0,"",Eksplikatsioon!J66)</f>
        <v>Ühiskasutuses hoone pind</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01</v>
      </c>
      <c r="B66" s="61" t="str">
        <f>IF(Eksplikatsioon!B67=0,"",Eksplikatsioon!B67)</f>
        <v>137</v>
      </c>
      <c r="C66" s="23" t="str">
        <f>IF(Eksplikatsioon!C67=0,"",Eksplikatsioon!C67)</f>
        <v>ÜÜRITAV PIND</v>
      </c>
      <c r="D66" s="23" t="str">
        <f>IF(Eksplikatsioon!D67=0,"",Eksplikatsioon!D67)</f>
        <v>WC</v>
      </c>
      <c r="E66" s="59">
        <f>IF(Eksplikatsioon!F67=0,"",Eksplikatsioon!F67)</f>
        <v>10.4</v>
      </c>
      <c r="F66" s="23" t="str">
        <f>IF(Eksplikatsioon!H67=0,"",Eksplikatsioon!H67)</f>
        <v/>
      </c>
      <c r="G66" s="23" t="str">
        <f>IF(Eksplikatsioon!J67=0,"",Eksplikatsioon!J67)</f>
        <v>Ühiskasutuses korruse pind</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01</v>
      </c>
      <c r="B67" s="61" t="str">
        <f>IF(Eksplikatsioon!B68=0,"",Eksplikatsioon!B68)</f>
        <v>138</v>
      </c>
      <c r="C67" s="23" t="str">
        <f>IF(Eksplikatsioon!C68=0,"",Eksplikatsioon!C68)</f>
        <v>VERTIKAALSETE ÜHENDUSTEEDE PIND</v>
      </c>
      <c r="D67" s="23" t="str">
        <f>IF(Eksplikatsioon!D68=0,"",Eksplikatsioon!D68)</f>
        <v>Trepp/Trepikoda</v>
      </c>
      <c r="E67" s="59">
        <f>IF(Eksplikatsioon!F68=0,"",Eksplikatsioon!F68)</f>
        <v>3.2</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01</v>
      </c>
      <c r="B68" s="61" t="str">
        <f>IF(Eksplikatsioon!B69=0,"",Eksplikatsioon!B69)</f>
        <v>139</v>
      </c>
      <c r="C68" s="23" t="str">
        <f>IF(Eksplikatsioon!C69=0,"",Eksplikatsioon!C69)</f>
        <v>TEHNOPIND</v>
      </c>
      <c r="D68" s="23" t="str">
        <f>IF(Eksplikatsioon!D69=0,"",Eksplikatsioon!D69)</f>
        <v>Elektrikilp</v>
      </c>
      <c r="E68" s="59">
        <f>IF(Eksplikatsioon!F69=0,"",Eksplikatsioon!F69)</f>
        <v>1.8</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01</v>
      </c>
      <c r="B69" s="61" t="str">
        <f>IF(Eksplikatsioon!B70=0,"",Eksplikatsioon!B70)</f>
        <v>140</v>
      </c>
      <c r="C69" s="23" t="str">
        <f>IF(Eksplikatsioon!C70=0,"",Eksplikatsioon!C70)</f>
        <v>ÜÜRITAV PIND</v>
      </c>
      <c r="D69" s="23" t="str">
        <f>IF(Eksplikatsioon!D70=0,"",Eksplikatsioon!D70)</f>
        <v>Abiruum</v>
      </c>
      <c r="E69" s="59">
        <f>IF(Eksplikatsioon!F70=0,"",Eksplikatsioon!F70)</f>
        <v>2.6</v>
      </c>
      <c r="F69" s="23" t="str">
        <f>IF(Eksplikatsioon!H70=0,"",Eksplikatsioon!H70)</f>
        <v/>
      </c>
      <c r="G69" s="23" t="str">
        <f>IF(Eksplikatsioon!J70=0,"",Eksplikatsioon!J70)</f>
        <v>Ühiskasutuses hoone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02</v>
      </c>
      <c r="B70" s="61" t="str">
        <f>IF(Eksplikatsioon!B71=0,"",Eksplikatsioon!B71)</f>
        <v>200</v>
      </c>
      <c r="C70" s="23" t="str">
        <f>IF(Eksplikatsioon!C71=0,"",Eksplikatsioon!C71)</f>
        <v>VERTIKAALSETE ÜHENDUSTEEDE PIND</v>
      </c>
      <c r="D70" s="23" t="str">
        <f>IF(Eksplikatsioon!D71=0,"",Eksplikatsioon!D71)</f>
        <v>Trepp/Trepikoda</v>
      </c>
      <c r="E70" s="59">
        <f>IF(Eksplikatsioon!F71=0,"",Eksplikatsioon!F71)</f>
        <v>22.7</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02</v>
      </c>
      <c r="B71" s="61" t="str">
        <f>IF(Eksplikatsioon!B72=0,"",Eksplikatsioon!B72)</f>
        <v>201</v>
      </c>
      <c r="C71" s="23" t="str">
        <f>IF(Eksplikatsioon!C72=0,"",Eksplikatsioon!C72)</f>
        <v>ÜÜRITAV PIND</v>
      </c>
      <c r="D71" s="23" t="str">
        <f>IF(Eksplikatsioon!D72=0,"",Eksplikatsioon!D72)</f>
        <v>Pesuruum</v>
      </c>
      <c r="E71" s="59">
        <f>IF(Eksplikatsioon!F72=0,"",Eksplikatsioon!F72)</f>
        <v>2.2000000000000002</v>
      </c>
      <c r="F71" s="23" t="str">
        <f>IF(Eksplikatsioon!H72=0,"",Eksplikatsioon!H72)</f>
        <v/>
      </c>
      <c r="G71" s="23" t="str">
        <f>IF(Eksplikatsioon!J72=0,"",Eksplikatsioon!J72)</f>
        <v>Ühiskasutuses korruse pind</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02</v>
      </c>
      <c r="B72" s="61" t="str">
        <f>IF(Eksplikatsioon!B73=0,"",Eksplikatsioon!B73)</f>
        <v>202</v>
      </c>
      <c r="C72" s="23" t="str">
        <f>IF(Eksplikatsioon!C73=0,"",Eksplikatsioon!C73)</f>
        <v>ÜÜRITAV PIND</v>
      </c>
      <c r="D72" s="23" t="str">
        <f>IF(Eksplikatsioon!D73=0,"",Eksplikatsioon!D73)</f>
        <v>WC</v>
      </c>
      <c r="E72" s="59">
        <f>IF(Eksplikatsioon!F73=0,"",Eksplikatsioon!F73)</f>
        <v>1.9</v>
      </c>
      <c r="F72" s="23" t="str">
        <f>IF(Eksplikatsioon!H73=0,"",Eksplikatsioon!H73)</f>
        <v/>
      </c>
      <c r="G72" s="23" t="str">
        <f>IF(Eksplikatsioon!J73=0,"",Eksplikatsioon!J73)</f>
        <v>Ühiskasutuses korruse pind</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02</v>
      </c>
      <c r="B73" s="61" t="str">
        <f>IF(Eksplikatsioon!B74=0,"",Eksplikatsioon!B74)</f>
        <v>203</v>
      </c>
      <c r="C73" s="23" t="str">
        <f>IF(Eksplikatsioon!C74=0,"",Eksplikatsioon!C74)</f>
        <v>ÜÜRITAV PIND</v>
      </c>
      <c r="D73" s="23" t="str">
        <f>IF(Eksplikatsioon!D74=0,"",Eksplikatsioon!D74)</f>
        <v>WC</v>
      </c>
      <c r="E73" s="59">
        <f>IF(Eksplikatsioon!F74=0,"",Eksplikatsioon!F74)</f>
        <v>1.9</v>
      </c>
      <c r="F73" s="23" t="str">
        <f>IF(Eksplikatsioon!H74=0,"",Eksplikatsioon!H74)</f>
        <v/>
      </c>
      <c r="G73" s="23" t="str">
        <f>IF(Eksplikatsioon!J74=0,"",Eksplikatsioon!J74)</f>
        <v>Ühiskasutuses korruse pind</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02</v>
      </c>
      <c r="B74" s="61" t="str">
        <f>IF(Eksplikatsioon!B75=0,"",Eksplikatsioon!B75)</f>
        <v>204</v>
      </c>
      <c r="C74" s="23" t="str">
        <f>IF(Eksplikatsioon!C75=0,"",Eksplikatsioon!C75)</f>
        <v>ÜÜRITAV PIND</v>
      </c>
      <c r="D74" s="23" t="str">
        <f>IF(Eksplikatsioon!D75=0,"",Eksplikatsioon!D75)</f>
        <v>Pesuruum</v>
      </c>
      <c r="E74" s="59">
        <f>IF(Eksplikatsioon!F75=0,"",Eksplikatsioon!F75)</f>
        <v>3.7</v>
      </c>
      <c r="F74" s="23" t="str">
        <f>IF(Eksplikatsioon!H75=0,"",Eksplikatsioon!H75)</f>
        <v/>
      </c>
      <c r="G74" s="23" t="str">
        <f>IF(Eksplikatsioon!J75=0,"",Eksplikatsioon!J75)</f>
        <v>Ühiskasutuses korruse pind</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02</v>
      </c>
      <c r="B75" s="61" t="str">
        <f>IF(Eksplikatsioon!B76=0,"",Eksplikatsioon!B76)</f>
        <v>205</v>
      </c>
      <c r="C75" s="23" t="str">
        <f>IF(Eksplikatsioon!C76=0,"",Eksplikatsioon!C76)</f>
        <v>ÜÜRITAV PIND</v>
      </c>
      <c r="D75" s="23" t="str">
        <f>IF(Eksplikatsioon!D76=0,"",Eksplikatsioon!D76)</f>
        <v>WC</v>
      </c>
      <c r="E75" s="59">
        <f>IF(Eksplikatsioon!F76=0,"",Eksplikatsioon!F76)</f>
        <v>1.7</v>
      </c>
      <c r="F75" s="23" t="str">
        <f>IF(Eksplikatsioon!H76=0,"",Eksplikatsioon!H76)</f>
        <v/>
      </c>
      <c r="G75" s="23" t="str">
        <f>IF(Eksplikatsioon!J76=0,"",Eksplikatsioon!J76)</f>
        <v>Ühiskasutuses korruse pind</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02</v>
      </c>
      <c r="B76" s="61" t="str">
        <f>IF(Eksplikatsioon!B77=0,"",Eksplikatsioon!B77)</f>
        <v>206</v>
      </c>
      <c r="C76" s="23" t="str">
        <f>IF(Eksplikatsioon!C77=0,"",Eksplikatsioon!C77)</f>
        <v>ÜÜRITAV PIND</v>
      </c>
      <c r="D76" s="23" t="str">
        <f>IF(Eksplikatsioon!D77=0,"",Eksplikatsioon!D77)</f>
        <v>Talveaed</v>
      </c>
      <c r="E76" s="59">
        <f>IF(Eksplikatsioon!F77=0,"",Eksplikatsioon!F77)</f>
        <v>34.700000000000003</v>
      </c>
      <c r="F76" s="23" t="str">
        <f>IF(Eksplikatsioon!H77=0,"",Eksplikatsioon!H77)</f>
        <v/>
      </c>
      <c r="G76" s="23" t="str">
        <f>IF(Eksplikatsioon!J77=0,"",Eksplikatsioon!J77)</f>
        <v>Ühiskasutuses hoone pind</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02</v>
      </c>
      <c r="B77" s="61" t="str">
        <f>IF(Eksplikatsioon!B78=0,"",Eksplikatsioon!B78)</f>
        <v>207</v>
      </c>
      <c r="C77" s="23" t="str">
        <f>IF(Eksplikatsioon!C78=0,"",Eksplikatsioon!C78)</f>
        <v>ÜÜRITAV PIND</v>
      </c>
      <c r="D77" s="23" t="str">
        <f>IF(Eksplikatsioon!D78=0,"",Eksplikatsioon!D78)</f>
        <v>Suitsetamise ruum</v>
      </c>
      <c r="E77" s="59">
        <f>IF(Eksplikatsioon!F78=0,"",Eksplikatsioon!F78)</f>
        <v>11.7</v>
      </c>
      <c r="F77" s="23" t="str">
        <f>IF(Eksplikatsioon!H78=0,"",Eksplikatsioon!H78)</f>
        <v/>
      </c>
      <c r="G77" s="23" t="str">
        <f>IF(Eksplikatsioon!J78=0,"",Eksplikatsioon!J78)</f>
        <v>Ühiskasutuses hoone pind</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02</v>
      </c>
      <c r="B78" s="61" t="str">
        <f>IF(Eksplikatsioon!B79=0,"",Eksplikatsioon!B79)</f>
        <v>208</v>
      </c>
      <c r="C78" s="23" t="str">
        <f>IF(Eksplikatsioon!C79=0,"",Eksplikatsioon!C79)</f>
        <v>ÜÜRITAV PIND</v>
      </c>
      <c r="D78" s="23" t="str">
        <f>IF(Eksplikatsioon!D79=0,"",Eksplikatsioon!D79)</f>
        <v>Koridor</v>
      </c>
      <c r="E78" s="59">
        <f>IF(Eksplikatsioon!F79=0,"",Eksplikatsioon!F79)</f>
        <v>51.5</v>
      </c>
      <c r="F78" s="23" t="str">
        <f>IF(Eksplikatsioon!H79=0,"",Eksplikatsioon!H79)</f>
        <v/>
      </c>
      <c r="G78" s="23" t="str">
        <f>IF(Eksplikatsioon!J79=0,"",Eksplikatsioon!J79)</f>
        <v>Ühiskasutuses hoone pind</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02</v>
      </c>
      <c r="B79" s="61" t="str">
        <f>IF(Eksplikatsioon!B80=0,"",Eksplikatsioon!B80)</f>
        <v>209</v>
      </c>
      <c r="C79" s="23" t="str">
        <f>IF(Eksplikatsioon!C80=0,"",Eksplikatsioon!C80)</f>
        <v>ÜÜRITAV PIND</v>
      </c>
      <c r="D79" s="23" t="str">
        <f>IF(Eksplikatsioon!D80=0,"",Eksplikatsioon!D80)</f>
        <v>Puhkeruum</v>
      </c>
      <c r="E79" s="59">
        <f>IF(Eksplikatsioon!F80=0,"",Eksplikatsioon!F80)</f>
        <v>28.8</v>
      </c>
      <c r="F79" s="23" t="str">
        <f>IF(Eksplikatsioon!H80=0,"",Eksplikatsioon!H80)</f>
        <v/>
      </c>
      <c r="G79" s="23" t="str">
        <f>IF(Eksplikatsioon!J80=0,"",Eksplikatsioon!J80)</f>
        <v>Ühiskasutuses hoone pind</v>
      </c>
      <c r="H79" s="23" t="str">
        <f>IF(Eksplikatsioon!K80=0,"",Eksplikatsioon!K80)</f>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02</v>
      </c>
      <c r="B80" s="61" t="str">
        <f>IF(Eksplikatsioon!B81=0,"",Eksplikatsioon!B81)</f>
        <v>210</v>
      </c>
      <c r="C80" s="23" t="str">
        <f>IF(Eksplikatsioon!C81=0,"",Eksplikatsioon!C81)</f>
        <v>ÜÜRITAV PIND</v>
      </c>
      <c r="D80" s="23" t="str">
        <f>IF(Eksplikatsioon!D81=0,"",Eksplikatsioon!D81)</f>
        <v>Kabinet/Büroo</v>
      </c>
      <c r="E80" s="59">
        <f>IF(Eksplikatsioon!F81=0,"",Eksplikatsioon!F81)</f>
        <v>19.399999999999999</v>
      </c>
      <c r="F80" s="23" t="str">
        <f>IF(Eksplikatsioon!H81=0,"",Eksplikatsioon!H81)</f>
        <v/>
      </c>
      <c r="G80" s="23" t="str">
        <f>IF(Eksplikatsioon!J81=0,"",Eksplikatsioon!J81)</f>
        <v>Ainukasutuses pind</v>
      </c>
      <c r="H80" s="23" t="str">
        <f>IF(Eksplikatsioon!K81=0,"",Eksplikatsioon!K81)</f>
        <v>Sotsiaalkindlustusamet</v>
      </c>
      <c r="I80" s="23" t="str">
        <f>IF(Eksplikatsioon!L81=0,"",Eksplikatsioon!L81)</f>
        <v>RUUTLI25PAIDE_25</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02</v>
      </c>
      <c r="B81" s="61" t="str">
        <f>IF(Eksplikatsioon!B82=0,"",Eksplikatsioon!B82)</f>
        <v>211</v>
      </c>
      <c r="C81" s="23" t="str">
        <f>IF(Eksplikatsioon!C82=0,"",Eksplikatsioon!C82)</f>
        <v>ÜÜRITAV PIND</v>
      </c>
      <c r="D81" s="23" t="str">
        <f>IF(Eksplikatsioon!D82=0,"",Eksplikatsioon!D82)</f>
        <v>Kabinet/Büroo</v>
      </c>
      <c r="E81" s="59">
        <f>IF(Eksplikatsioon!F82=0,"",Eksplikatsioon!F82)</f>
        <v>19.600000000000001</v>
      </c>
      <c r="F81" s="23" t="str">
        <f>IF(Eksplikatsioon!H82=0,"",Eksplikatsioon!H82)</f>
        <v/>
      </c>
      <c r="G81" s="23" t="str">
        <f>IF(Eksplikatsioon!J82=0,"",Eksplikatsioon!J82)</f>
        <v>Ainukasutuses pind</v>
      </c>
      <c r="H81" s="23" t="str">
        <f>IF(Eksplikatsioon!K82=0,"",Eksplikatsioon!K82)</f>
        <v>Muinsuskaitseamet</v>
      </c>
      <c r="I81" s="23" t="str">
        <f>IF(Eksplikatsioon!L82=0,"",Eksplikatsioon!L82)</f>
        <v>RUUTLI25PAIDE_23</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02</v>
      </c>
      <c r="B82" s="61" t="str">
        <f>IF(Eksplikatsioon!B83=0,"",Eksplikatsioon!B83)</f>
        <v>212</v>
      </c>
      <c r="C82" s="23" t="str">
        <f>IF(Eksplikatsioon!C83=0,"",Eksplikatsioon!C83)</f>
        <v>ÜÜRITAV PIND</v>
      </c>
      <c r="D82" s="23" t="str">
        <f>IF(Eksplikatsioon!D83=0,"",Eksplikatsioon!D83)</f>
        <v>Kabinet/Büroo</v>
      </c>
      <c r="E82" s="59">
        <f>IF(Eksplikatsioon!F83=0,"",Eksplikatsioon!F83)</f>
        <v>15.7</v>
      </c>
      <c r="F82" s="23" t="str">
        <f>IF(Eksplikatsioon!H83=0,"",Eksplikatsioon!H83)</f>
        <v/>
      </c>
      <c r="G82" s="23" t="str">
        <f>IF(Eksplikatsioon!J83=0,"",Eksplikatsioon!J83)</f>
        <v>Ainukasutuses pind</v>
      </c>
      <c r="H82" s="23" t="str">
        <f>IF(Eksplikatsioon!K83=0,"",Eksplikatsioon!K83)</f>
        <v>Eesti Töötukassa</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1" t="str">
        <f>IF(Eksplikatsioon!B84=0,"",Eksplikatsioon!B84)</f>
        <v>213</v>
      </c>
      <c r="C83" s="23" t="str">
        <f>IF(Eksplikatsioon!C84=0,"",Eksplikatsioon!C84)</f>
        <v>ÜÜRITAV PIND</v>
      </c>
      <c r="D83" s="23" t="str">
        <f>IF(Eksplikatsioon!D84=0,"",Eksplikatsioon!D84)</f>
        <v>Kabinet/Büroo</v>
      </c>
      <c r="E83" s="59">
        <f>IF(Eksplikatsioon!F84=0,"",Eksplikatsioon!F84)</f>
        <v>13.7</v>
      </c>
      <c r="F83" s="23" t="str">
        <f>IF(Eksplikatsioon!H84=0,"",Eksplikatsioon!H84)</f>
        <v/>
      </c>
      <c r="G83" s="23" t="str">
        <f>IF(Eksplikatsioon!J84=0,"",Eksplikatsioon!J84)</f>
        <v>Ainukasutuses pind</v>
      </c>
      <c r="H83" s="23" t="str">
        <f>IF(Eksplikatsioon!K84=0,"",Eksplikatsioon!K84)</f>
        <v>Eesti Töötukassa</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1" t="str">
        <f>IF(Eksplikatsioon!B85=0,"",Eksplikatsioon!B85)</f>
        <v>214</v>
      </c>
      <c r="C84" s="23" t="str">
        <f>IF(Eksplikatsioon!C85=0,"",Eksplikatsioon!C85)</f>
        <v>ÜÜRITAV PIND</v>
      </c>
      <c r="D84" s="23" t="str">
        <f>IF(Eksplikatsioon!D85=0,"",Eksplikatsioon!D85)</f>
        <v>Kabinet/Büroo</v>
      </c>
      <c r="E84" s="59">
        <f>IF(Eksplikatsioon!F85=0,"",Eksplikatsioon!F85)</f>
        <v>14.2</v>
      </c>
      <c r="F84" s="23" t="str">
        <f>IF(Eksplikatsioon!H85=0,"",Eksplikatsioon!H85)</f>
        <v/>
      </c>
      <c r="G84" s="23" t="str">
        <f>IF(Eksplikatsioon!J85=0,"",Eksplikatsioon!J85)</f>
        <v>Ainukasutuses pind</v>
      </c>
      <c r="H84" s="23" t="str">
        <f>IF(Eksplikatsioon!K85=0,"",Eksplikatsioon!K85)</f>
        <v>Eesti Töötukassa</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1" t="str">
        <f>IF(Eksplikatsioon!B86=0,"",Eksplikatsioon!B86)</f>
        <v>215</v>
      </c>
      <c r="C85" s="23" t="str">
        <f>IF(Eksplikatsioon!C86=0,"",Eksplikatsioon!C86)</f>
        <v>ÜÜRITAV PIND</v>
      </c>
      <c r="D85" s="23" t="str">
        <f>IF(Eksplikatsioon!D86=0,"",Eksplikatsioon!D86)</f>
        <v>Nõupidamise ruum</v>
      </c>
      <c r="E85" s="59">
        <f>IF(Eksplikatsioon!F86=0,"",Eksplikatsioon!F86)</f>
        <v>10.199999999999999</v>
      </c>
      <c r="F85" s="23" t="str">
        <f>IF(Eksplikatsioon!H86=0,"",Eksplikatsioon!H86)</f>
        <v/>
      </c>
      <c r="G85" s="23" t="str">
        <f>IF(Eksplikatsioon!J86=0,"",Eksplikatsioon!J86)</f>
        <v>Ühiskasutuses hoone pind</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1" t="str">
        <f>IF(Eksplikatsioon!B87=0,"",Eksplikatsioon!B87)</f>
        <v>216</v>
      </c>
      <c r="C86" s="23" t="str">
        <f>IF(Eksplikatsioon!C87=0,"",Eksplikatsioon!C87)</f>
        <v>ÜÜRITAV PIND</v>
      </c>
      <c r="D86" s="23" t="str">
        <f>IF(Eksplikatsioon!D87=0,"",Eksplikatsioon!D87)</f>
        <v>Kabinet/Büroo</v>
      </c>
      <c r="E86" s="59">
        <f>IF(Eksplikatsioon!F87=0,"",Eksplikatsioon!F87)</f>
        <v>17.600000000000001</v>
      </c>
      <c r="F86" s="23" t="str">
        <f>IF(Eksplikatsioon!H87=0,"",Eksplikatsioon!H87)</f>
        <v/>
      </c>
      <c r="G86" s="23" t="str">
        <f>IF(Eksplikatsioon!J87=0,"",Eksplikatsioon!J87)</f>
        <v>Ainukasutuses pind</v>
      </c>
      <c r="H86" s="23" t="str">
        <f>IF(Eksplikatsioon!K87=0,"",Eksplikatsioon!K87)</f>
        <v>Eesti Töötukassa</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1" t="str">
        <f>IF(Eksplikatsioon!B88=0,"",Eksplikatsioon!B88)</f>
        <v>217</v>
      </c>
      <c r="C87" s="23" t="str">
        <f>IF(Eksplikatsioon!C88=0,"",Eksplikatsioon!C88)</f>
        <v>ÜÜRITAV PIND</v>
      </c>
      <c r="D87" s="23" t="str">
        <f>IF(Eksplikatsioon!D88=0,"",Eksplikatsioon!D88)</f>
        <v>Kabinet/Büroo</v>
      </c>
      <c r="E87" s="59">
        <f>IF(Eksplikatsioon!F88=0,"",Eksplikatsioon!F88)</f>
        <v>25.2</v>
      </c>
      <c r="F87" s="23" t="str">
        <f>IF(Eksplikatsioon!H88=0,"",Eksplikatsioon!H88)</f>
        <v/>
      </c>
      <c r="G87" s="23" t="str">
        <f>IF(Eksplikatsioon!J88=0,"",Eksplikatsioon!J88)</f>
        <v>Ainukasutuses pind</v>
      </c>
      <c r="H87" s="23" t="str">
        <f>IF(Eksplikatsioon!K88=0,"",Eksplikatsioon!K88)</f>
        <v>Eesti Töötukassa</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02</v>
      </c>
      <c r="B88" s="61" t="str">
        <f>IF(Eksplikatsioon!B89=0,"",Eksplikatsioon!B89)</f>
        <v>218</v>
      </c>
      <c r="C88" s="23" t="str">
        <f>IF(Eksplikatsioon!C89=0,"",Eksplikatsioon!C89)</f>
        <v>ÜÜRITAV PIND</v>
      </c>
      <c r="D88" s="23" t="str">
        <f>IF(Eksplikatsioon!D89=0,"",Eksplikatsioon!D89)</f>
        <v>Kabinet/Büroo</v>
      </c>
      <c r="E88" s="59">
        <f>IF(Eksplikatsioon!F89=0,"",Eksplikatsioon!F89)</f>
        <v>13</v>
      </c>
      <c r="F88" s="23" t="str">
        <f>IF(Eksplikatsioon!H89=0,"",Eksplikatsioon!H89)</f>
        <v/>
      </c>
      <c r="G88" s="23" t="str">
        <f>IF(Eksplikatsioon!J89=0,"",Eksplikatsioon!J89)</f>
        <v>Ainukasutuses pind</v>
      </c>
      <c r="H88" s="23" t="str">
        <f>IF(Eksplikatsioon!K89=0,"",Eksplikatsioon!K89)</f>
        <v>Eesti Rahvakultuuri Keskus</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1" t="str">
        <f>IF(Eksplikatsioon!B90=0,"",Eksplikatsioon!B90)</f>
        <v>219</v>
      </c>
      <c r="C89" s="23" t="str">
        <f>IF(Eksplikatsioon!C90=0,"",Eksplikatsioon!C90)</f>
        <v>ÜÜRITAV PIND</v>
      </c>
      <c r="D89" s="23" t="str">
        <f>IF(Eksplikatsioon!D90=0,"",Eksplikatsioon!D90)</f>
        <v>Kabinet/Büroo</v>
      </c>
      <c r="E89" s="59">
        <f>IF(Eksplikatsioon!F90=0,"",Eksplikatsioon!F90)</f>
        <v>13</v>
      </c>
      <c r="F89" s="23" t="str">
        <f>IF(Eksplikatsioon!H90=0,"",Eksplikatsioon!H90)</f>
        <v/>
      </c>
      <c r="G89" s="23" t="str">
        <f>IF(Eksplikatsioon!J90=0,"",Eksplikatsioon!J90)</f>
        <v>Ainukasutuses pind</v>
      </c>
      <c r="H89" s="23" t="str">
        <f>IF(Eksplikatsioon!K90=0,"",Eksplikatsioon!K90)</f>
        <v>Sotsiaalkindlustusamet</v>
      </c>
      <c r="I89" s="23" t="str">
        <f>IF(Eksplikatsioon!L90=0,"",Eksplikatsioon!L90)</f>
        <v>RUUTLI25PAIDE_25</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1" t="str">
        <f>IF(Eksplikatsioon!B91=0,"",Eksplikatsioon!B91)</f>
        <v>220</v>
      </c>
      <c r="C90" s="23" t="str">
        <f>IF(Eksplikatsioon!C91=0,"",Eksplikatsioon!C91)</f>
        <v>ÜÜRITAV PIND</v>
      </c>
      <c r="D90" s="23" t="str">
        <f>IF(Eksplikatsioon!D91=0,"",Eksplikatsioon!D91)</f>
        <v>Kabinet/Büroo</v>
      </c>
      <c r="E90" s="59">
        <f>IF(Eksplikatsioon!F91=0,"",Eksplikatsioon!F91)</f>
        <v>12</v>
      </c>
      <c r="F90" s="23" t="str">
        <f>IF(Eksplikatsioon!H91=0,"",Eksplikatsioon!H91)</f>
        <v/>
      </c>
      <c r="G90" s="23" t="str">
        <f>IF(Eksplikatsioon!J91=0,"",Eksplikatsioon!J91)</f>
        <v>Ainukasutuses pind</v>
      </c>
      <c r="H90" s="23" t="str">
        <f>IF(Eksplikatsioon!K91=0,"",Eksplikatsioon!K91)</f>
        <v>Sotsiaalkindlustusamet</v>
      </c>
      <c r="I90" s="23" t="str">
        <f>IF(Eksplikatsioon!L91=0,"",Eksplikatsioon!L91)</f>
        <v>RUUTLI25PAIDE_25</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02</v>
      </c>
      <c r="B91" s="61" t="str">
        <f>IF(Eksplikatsioon!B92=0,"",Eksplikatsioon!B92)</f>
        <v>221</v>
      </c>
      <c r="C91" s="23" t="str">
        <f>IF(Eksplikatsioon!C92=0,"",Eksplikatsioon!C92)</f>
        <v>ÜÜRITAV PIND</v>
      </c>
      <c r="D91" s="23" t="str">
        <f>IF(Eksplikatsioon!D92=0,"",Eksplikatsioon!D92)</f>
        <v>Arhiiv</v>
      </c>
      <c r="E91" s="59">
        <f>IF(Eksplikatsioon!F92=0,"",Eksplikatsioon!F92)</f>
        <v>12</v>
      </c>
      <c r="F91" s="23" t="str">
        <f>IF(Eksplikatsioon!H92=0,"",Eksplikatsioon!H92)</f>
        <v/>
      </c>
      <c r="G91" s="23" t="str">
        <f>IF(Eksplikatsioon!J92=0,"",Eksplikatsioon!J92)</f>
        <v>Ainukasutuses pind</v>
      </c>
      <c r="H91" s="23" t="str">
        <f>IF(Eksplikatsioon!K92=0,"",Eksplikatsioon!K92)</f>
        <v>Eesti Töötukassa</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02</v>
      </c>
      <c r="B92" s="61" t="str">
        <f>IF(Eksplikatsioon!B93=0,"",Eksplikatsioon!B93)</f>
        <v>222</v>
      </c>
      <c r="C92" s="23" t="str">
        <f>IF(Eksplikatsioon!C93=0,"",Eksplikatsioon!C93)</f>
        <v>ÜÜRITAV PIND</v>
      </c>
      <c r="D92" s="23" t="str">
        <f>IF(Eksplikatsioon!D93=0,"",Eksplikatsioon!D93)</f>
        <v>Pesuruum</v>
      </c>
      <c r="E92" s="59">
        <f>IF(Eksplikatsioon!F93=0,"",Eksplikatsioon!F93)</f>
        <v>4.0999999999999996</v>
      </c>
      <c r="F92" s="23" t="str">
        <f>IF(Eksplikatsioon!H93=0,"",Eksplikatsioon!H93)</f>
        <v/>
      </c>
      <c r="G92" s="23" t="str">
        <f>IF(Eksplikatsioon!J93=0,"",Eksplikatsioon!J93)</f>
        <v>Ühiskasutuses korruse pind</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02</v>
      </c>
      <c r="B93" s="61" t="str">
        <f>IF(Eksplikatsioon!B94=0,"",Eksplikatsioon!B94)</f>
        <v>223</v>
      </c>
      <c r="C93" s="23" t="str">
        <f>IF(Eksplikatsioon!C94=0,"",Eksplikatsioon!C94)</f>
        <v>VERTIKAALSETE ÜHENDUSTEEDE PIND</v>
      </c>
      <c r="D93" s="23" t="str">
        <f>IF(Eksplikatsioon!D94=0,"",Eksplikatsioon!D94)</f>
        <v>Trepp/Trepikoda</v>
      </c>
      <c r="E93" s="59">
        <f>IF(Eksplikatsioon!F94=0,"",Eksplikatsioon!F94)</f>
        <v>17.3</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02</v>
      </c>
      <c r="B94" s="61" t="str">
        <f>IF(Eksplikatsioon!B95=0,"",Eksplikatsioon!B95)</f>
        <v>224</v>
      </c>
      <c r="C94" s="23" t="str">
        <f>IF(Eksplikatsioon!C95=0,"",Eksplikatsioon!C95)</f>
        <v>ÜÜRITAV PIND</v>
      </c>
      <c r="D94" s="23" t="str">
        <f>IF(Eksplikatsioon!D95=0,"",Eksplikatsioon!D95)</f>
        <v>Kabinet/Büroo</v>
      </c>
      <c r="E94" s="59">
        <f>IF(Eksplikatsioon!F95=0,"",Eksplikatsioon!F95)</f>
        <v>9.5</v>
      </c>
      <c r="F94" s="23" t="str">
        <f>IF(Eksplikatsioon!H95=0,"",Eksplikatsioon!H95)</f>
        <v/>
      </c>
      <c r="G94" s="23" t="str">
        <f>IF(Eksplikatsioon!J95=0,"",Eksplikatsioon!J95)</f>
        <v>Ainukasutuses pind</v>
      </c>
      <c r="H94" s="23" t="str">
        <f>IF(Eksplikatsioon!K95=0,"",Eksplikatsioon!K95)</f>
        <v>Prokuratuur</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02</v>
      </c>
      <c r="B95" s="61" t="str">
        <f>IF(Eksplikatsioon!B96=0,"",Eksplikatsioon!B96)</f>
        <v>225</v>
      </c>
      <c r="C95" s="23" t="str">
        <f>IF(Eksplikatsioon!C96=0,"",Eksplikatsioon!C96)</f>
        <v>ÜÜRITAV PIND</v>
      </c>
      <c r="D95" s="23" t="str">
        <f>IF(Eksplikatsioon!D96=0,"",Eksplikatsioon!D96)</f>
        <v>Kabinet/Büroo</v>
      </c>
      <c r="E95" s="59">
        <f>IF(Eksplikatsioon!F96=0,"",Eksplikatsioon!F96)</f>
        <v>11.9</v>
      </c>
      <c r="F95" s="23" t="str">
        <f>IF(Eksplikatsioon!H96=0,"",Eksplikatsioon!H96)</f>
        <v/>
      </c>
      <c r="G95" s="23" t="str">
        <f>IF(Eksplikatsioon!J96=0,"",Eksplikatsioon!J96)</f>
        <v>Ainukasutuses pind</v>
      </c>
      <c r="H95" s="23" t="str">
        <f>IF(Eksplikatsioon!K96=0,"",Eksplikatsioon!K96)</f>
        <v>Prokuratuur</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02</v>
      </c>
      <c r="B96" s="61" t="str">
        <f>IF(Eksplikatsioon!B97=0,"",Eksplikatsioon!B97)</f>
        <v>226</v>
      </c>
      <c r="C96" s="23" t="str">
        <f>IF(Eksplikatsioon!C97=0,"",Eksplikatsioon!C97)</f>
        <v>ÜÜRITAV PIND</v>
      </c>
      <c r="D96" s="23" t="str">
        <f>IF(Eksplikatsioon!D97=0,"",Eksplikatsioon!D97)</f>
        <v>Kabinet/Büroo</v>
      </c>
      <c r="E96" s="59">
        <f>IF(Eksplikatsioon!F97=0,"",Eksplikatsioon!F97)</f>
        <v>20.399999999999999</v>
      </c>
      <c r="F96" s="23" t="str">
        <f>IF(Eksplikatsioon!H97=0,"",Eksplikatsioon!H97)</f>
        <v/>
      </c>
      <c r="G96" s="23" t="str">
        <f>IF(Eksplikatsioon!J97=0,"",Eksplikatsioon!J97)</f>
        <v>Ainukasutuses pind</v>
      </c>
      <c r="H96" s="23" t="str">
        <f>IF(Eksplikatsioon!K97=0,"",Eksplikatsioon!K97)</f>
        <v>Prokuratuur</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02</v>
      </c>
      <c r="B97" s="61" t="str">
        <f>IF(Eksplikatsioon!B98=0,"",Eksplikatsioon!B98)</f>
        <v>227</v>
      </c>
      <c r="C97" s="23" t="str">
        <f>IF(Eksplikatsioon!C98=0,"",Eksplikatsioon!C98)</f>
        <v>ÜÜRITAV PIND</v>
      </c>
      <c r="D97" s="23" t="str">
        <f>IF(Eksplikatsioon!D98=0,"",Eksplikatsioon!D98)</f>
        <v>Kabinet/Büroo</v>
      </c>
      <c r="E97" s="59">
        <f>IF(Eksplikatsioon!F98=0,"",Eksplikatsioon!F98)</f>
        <v>13</v>
      </c>
      <c r="F97" s="23" t="str">
        <f>IF(Eksplikatsioon!H98=0,"",Eksplikatsioon!H98)</f>
        <v/>
      </c>
      <c r="G97" s="23" t="str">
        <f>IF(Eksplikatsioon!J98=0,"",Eksplikatsioon!J98)</f>
        <v>Ainukasutuses pind</v>
      </c>
      <c r="H97" s="23" t="str">
        <f>IF(Eksplikatsioon!K98=0,"",Eksplikatsioon!K98)</f>
        <v>Tallinna Vangla</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02</v>
      </c>
      <c r="B98" s="61" t="str">
        <f>IF(Eksplikatsioon!B99=0,"",Eksplikatsioon!B99)</f>
        <v>228</v>
      </c>
      <c r="C98" s="23" t="str">
        <f>IF(Eksplikatsioon!C99=0,"",Eksplikatsioon!C99)</f>
        <v>ÜÜRITAV PIND</v>
      </c>
      <c r="D98" s="23" t="str">
        <f>IF(Eksplikatsioon!D99=0,"",Eksplikatsioon!D99)</f>
        <v>Kabinet/Büroo</v>
      </c>
      <c r="E98" s="59">
        <f>IF(Eksplikatsioon!F99=0,"",Eksplikatsioon!F99)</f>
        <v>36.200000000000003</v>
      </c>
      <c r="F98" s="23" t="str">
        <f>IF(Eksplikatsioon!H99=0,"",Eksplikatsioon!H99)</f>
        <v/>
      </c>
      <c r="G98" s="23" t="str">
        <f>IF(Eksplikatsioon!J99=0,"",Eksplikatsioon!J99)</f>
        <v>Ainukasutuses pind</v>
      </c>
      <c r="H98" s="23" t="str">
        <f>IF(Eksplikatsioon!K99=0,"",Eksplikatsioon!K99)</f>
        <v>Maksu- ja Tolliamet</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02</v>
      </c>
      <c r="B99" s="61" t="str">
        <f>IF(Eksplikatsioon!B100=0,"",Eksplikatsioon!B100)</f>
        <v>229</v>
      </c>
      <c r="C99" s="23" t="str">
        <f>IF(Eksplikatsioon!C100=0,"",Eksplikatsioon!C100)</f>
        <v>ÜÜRITAV PIND</v>
      </c>
      <c r="D99" s="23" t="str">
        <f>IF(Eksplikatsioon!D100=0,"",Eksplikatsioon!D100)</f>
        <v>Kabinet/Büroo</v>
      </c>
      <c r="E99" s="59">
        <f>IF(Eksplikatsioon!F100=0,"",Eksplikatsioon!F100)</f>
        <v>12.3</v>
      </c>
      <c r="F99" s="23" t="str">
        <f>IF(Eksplikatsioon!H100=0,"",Eksplikatsioon!H100)</f>
        <v/>
      </c>
      <c r="G99" s="23" t="str">
        <f>IF(Eksplikatsioon!J100=0,"",Eksplikatsioon!J100)</f>
        <v>Ainukasutuses pind</v>
      </c>
      <c r="H99" s="23" t="str">
        <f>IF(Eksplikatsioon!K100=0,"",Eksplikatsioon!K100)</f>
        <v>Tallinna Vangla</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02</v>
      </c>
      <c r="B100" s="61" t="str">
        <f>IF(Eksplikatsioon!B101=0,"",Eksplikatsioon!B101)</f>
        <v>230</v>
      </c>
      <c r="C100" s="23" t="str">
        <f>IF(Eksplikatsioon!C101=0,"",Eksplikatsioon!C101)</f>
        <v>ÜÜRITAV PIND</v>
      </c>
      <c r="D100" s="23" t="str">
        <f>IF(Eksplikatsioon!D101=0,"",Eksplikatsioon!D101)</f>
        <v>Kabinet/Büroo</v>
      </c>
      <c r="E100" s="59">
        <f>IF(Eksplikatsioon!F101=0,"",Eksplikatsioon!F101)</f>
        <v>21.4</v>
      </c>
      <c r="F100" s="23" t="str">
        <f>IF(Eksplikatsioon!H101=0,"",Eksplikatsioon!H101)</f>
        <v/>
      </c>
      <c r="G100" s="23" t="str">
        <f>IF(Eksplikatsioon!J101=0,"",Eksplikatsioon!J101)</f>
        <v>Ainukasutuses pind</v>
      </c>
      <c r="H100" s="23" t="str">
        <f>IF(Eksplikatsioon!K101=0,"",Eksplikatsioon!K101)</f>
        <v>Tallinna Vangla</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02</v>
      </c>
      <c r="B101" s="61" t="str">
        <f>IF(Eksplikatsioon!B102=0,"",Eksplikatsioon!B102)</f>
        <v>231</v>
      </c>
      <c r="C101" s="23" t="str">
        <f>IF(Eksplikatsioon!C102=0,"",Eksplikatsioon!C102)</f>
        <v>TEHNOPIND</v>
      </c>
      <c r="D101" s="23" t="str">
        <f>IF(Eksplikatsioon!D102=0,"",Eksplikatsioon!D102)</f>
        <v>Sideruum/Nõrkvool</v>
      </c>
      <c r="E101" s="59">
        <f>IF(Eksplikatsioon!F102=0,"",Eksplikatsioon!F102)</f>
        <v>10.9</v>
      </c>
      <c r="F101" s="23" t="str">
        <f>IF(Eksplikatsioon!H102=0,"",Eksplikatsioon!H102)</f>
        <v/>
      </c>
      <c r="G101" s="23" t="str">
        <f>IF(Eksplikatsioon!J102=0,"",Eksplikatsioon!J102)</f>
        <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02</v>
      </c>
      <c r="B102" s="61" t="str">
        <f>IF(Eksplikatsioon!B103=0,"",Eksplikatsioon!B103)</f>
        <v>232</v>
      </c>
      <c r="C102" s="23" t="str">
        <f>IF(Eksplikatsioon!C103=0,"",Eksplikatsioon!C103)</f>
        <v>ÜÜRITAV PIND</v>
      </c>
      <c r="D102" s="23" t="str">
        <f>IF(Eksplikatsioon!D103=0,"",Eksplikatsioon!D103)</f>
        <v>Arhiiv</v>
      </c>
      <c r="E102" s="59">
        <f>IF(Eksplikatsioon!F103=0,"",Eksplikatsioon!F103)</f>
        <v>23</v>
      </c>
      <c r="F102" s="23" t="str">
        <f>IF(Eksplikatsioon!H103=0,"",Eksplikatsioon!H103)</f>
        <v/>
      </c>
      <c r="G102" s="23" t="str">
        <f>IF(Eksplikatsioon!J103=0,"",Eksplikatsioon!J103)</f>
        <v>Ainukasutuses pind</v>
      </c>
      <c r="H102" s="23" t="str">
        <f>IF(Eksplikatsioon!K103=0,"",Eksplikatsioon!K103)</f>
        <v>Tallinna Vangla</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02</v>
      </c>
      <c r="B103" s="61" t="str">
        <f>IF(Eksplikatsioon!B104=0,"",Eksplikatsioon!B104)</f>
        <v>233</v>
      </c>
      <c r="C103" s="23" t="str">
        <f>IF(Eksplikatsioon!C104=0,"",Eksplikatsioon!C104)</f>
        <v>ÜÜRITAV PIND</v>
      </c>
      <c r="D103" s="23" t="str">
        <f>IF(Eksplikatsioon!D104=0,"",Eksplikatsioon!D104)</f>
        <v>Koridor</v>
      </c>
      <c r="E103" s="59">
        <f>IF(Eksplikatsioon!F104=0,"",Eksplikatsioon!F104)</f>
        <v>9.1</v>
      </c>
      <c r="F103" s="23" t="str">
        <f>IF(Eksplikatsioon!H104=0,"",Eksplikatsioon!H104)</f>
        <v/>
      </c>
      <c r="G103" s="23" t="str">
        <f>IF(Eksplikatsioon!J104=0,"",Eksplikatsioon!J104)</f>
        <v>Ühiskasutuses korruse pind</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02</v>
      </c>
      <c r="B104" s="61" t="str">
        <f>IF(Eksplikatsioon!B105=0,"",Eksplikatsioon!B105)</f>
        <v>234</v>
      </c>
      <c r="C104" s="23" t="str">
        <f>IF(Eksplikatsioon!C105=0,"",Eksplikatsioon!C105)</f>
        <v>ÜÜRITAV PIND</v>
      </c>
      <c r="D104" s="23" t="str">
        <f>IF(Eksplikatsioon!D105=0,"",Eksplikatsioon!D105)</f>
        <v>WC</v>
      </c>
      <c r="E104" s="59">
        <f>IF(Eksplikatsioon!F105=0,"",Eksplikatsioon!F105)</f>
        <v>7.6</v>
      </c>
      <c r="F104" s="23" t="str">
        <f>IF(Eksplikatsioon!H105=0,"",Eksplikatsioon!H105)</f>
        <v/>
      </c>
      <c r="G104" s="23" t="str">
        <f>IF(Eksplikatsioon!J105=0,"",Eksplikatsioon!J105)</f>
        <v>Ühiskasutuses korruse pind</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02</v>
      </c>
      <c r="B105" s="61" t="str">
        <f>IF(Eksplikatsioon!B106=0,"",Eksplikatsioon!B106)</f>
        <v>235</v>
      </c>
      <c r="C105" s="23" t="str">
        <f>IF(Eksplikatsioon!C106=0,"",Eksplikatsioon!C106)</f>
        <v>ÜÜRITAV PIND</v>
      </c>
      <c r="D105" s="23" t="str">
        <f>IF(Eksplikatsioon!D106=0,"",Eksplikatsioon!D106)</f>
        <v>Abiruum</v>
      </c>
      <c r="E105" s="59">
        <f>IF(Eksplikatsioon!F106=0,"",Eksplikatsioon!F106)</f>
        <v>3</v>
      </c>
      <c r="F105" s="23" t="str">
        <f>IF(Eksplikatsioon!H106=0,"",Eksplikatsioon!H106)</f>
        <v/>
      </c>
      <c r="G105" s="23" t="str">
        <f>IF(Eksplikatsioon!J106=0,"",Eksplikatsioon!J106)</f>
        <v>Ühiskasutuses korruse pind</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02</v>
      </c>
      <c r="B106" s="61" t="str">
        <f>IF(Eksplikatsioon!B107=0,"",Eksplikatsioon!B107)</f>
        <v>236</v>
      </c>
      <c r="C106" s="23" t="str">
        <f>IF(Eksplikatsioon!C107=0,"",Eksplikatsioon!C107)</f>
        <v>ÜÜRITAV PIND</v>
      </c>
      <c r="D106" s="23" t="str">
        <f>IF(Eksplikatsioon!D107=0,"",Eksplikatsioon!D107)</f>
        <v>Koridor</v>
      </c>
      <c r="E106" s="59">
        <f>IF(Eksplikatsioon!F107=0,"",Eksplikatsioon!F107)</f>
        <v>58.6</v>
      </c>
      <c r="F106" s="23" t="str">
        <f>IF(Eksplikatsioon!H107=0,"",Eksplikatsioon!H107)</f>
        <v/>
      </c>
      <c r="G106" s="23" t="str">
        <f>IF(Eksplikatsioon!J107=0,"",Eksplikatsioon!J107)</f>
        <v>Ühiskasutuses korruse pind</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02</v>
      </c>
      <c r="B107" s="61" t="str">
        <f>IF(Eksplikatsioon!B108=0,"",Eksplikatsioon!B108)</f>
        <v>237</v>
      </c>
      <c r="C107" s="23" t="str">
        <f>IF(Eksplikatsioon!C108=0,"",Eksplikatsioon!C108)</f>
        <v>VERTIKAALSETE ÜHENDUSTEEDE PIND</v>
      </c>
      <c r="D107" s="23" t="str">
        <f>IF(Eksplikatsioon!D108=0,"",Eksplikatsioon!D108)</f>
        <v>Trepp/Trepikoda</v>
      </c>
      <c r="E107" s="59">
        <f>IF(Eksplikatsioon!F108=0,"",Eksplikatsioon!F108)</f>
        <v>8.3000000000000007</v>
      </c>
      <c r="F107" s="23" t="str">
        <f>IF(Eksplikatsioon!H108=0,"",Eksplikatsioon!H108)</f>
        <v/>
      </c>
      <c r="G107" s="23" t="str">
        <f>IF(Eksplikatsioon!J108=0,"",Eksplikatsioon!J108)</f>
        <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03</v>
      </c>
      <c r="B108" s="61" t="str">
        <f>IF(Eksplikatsioon!B109=0,"",Eksplikatsioon!B109)</f>
        <v>300</v>
      </c>
      <c r="C108" s="23" t="str">
        <f>IF(Eksplikatsioon!C109=0,"",Eksplikatsioon!C109)</f>
        <v>VERTIKAALSETE ÜHENDUSTEEDE PIND</v>
      </c>
      <c r="D108" s="23" t="str">
        <f>IF(Eksplikatsioon!D109=0,"",Eksplikatsioon!D109)</f>
        <v>Trepp/Trepikoda</v>
      </c>
      <c r="E108" s="59">
        <f>IF(Eksplikatsioon!F109=0,"",Eksplikatsioon!F109)</f>
        <v>22.6</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03</v>
      </c>
      <c r="B109" s="61" t="str">
        <f>IF(Eksplikatsioon!B110=0,"",Eksplikatsioon!B110)</f>
        <v>301</v>
      </c>
      <c r="C109" s="23" t="str">
        <f>IF(Eksplikatsioon!C110=0,"",Eksplikatsioon!C110)</f>
        <v>ÜÜRITAV PIND</v>
      </c>
      <c r="D109" s="23" t="str">
        <f>IF(Eksplikatsioon!D110=0,"",Eksplikatsioon!D110)</f>
        <v>Pesuruum</v>
      </c>
      <c r="E109" s="59">
        <f>IF(Eksplikatsioon!F110=0,"",Eksplikatsioon!F110)</f>
        <v>4</v>
      </c>
      <c r="F109" s="23" t="str">
        <f>IF(Eksplikatsioon!H110=0,"",Eksplikatsioon!H110)</f>
        <v/>
      </c>
      <c r="G109" s="23" t="str">
        <f>IF(Eksplikatsioon!J110=0,"",Eksplikatsioon!J110)</f>
        <v>Ühiskasutuses korruse pind</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03</v>
      </c>
      <c r="B110" s="61" t="str">
        <f>IF(Eksplikatsioon!B111=0,"",Eksplikatsioon!B111)</f>
        <v>302</v>
      </c>
      <c r="C110" s="23" t="str">
        <f>IF(Eksplikatsioon!C111=0,"",Eksplikatsioon!C111)</f>
        <v>ÜÜRITAV PIND</v>
      </c>
      <c r="D110" s="23" t="str">
        <f>IF(Eksplikatsioon!D111=0,"",Eksplikatsioon!D111)</f>
        <v>WC</v>
      </c>
      <c r="E110" s="59">
        <f>IF(Eksplikatsioon!F111=0,"",Eksplikatsioon!F111)</f>
        <v>1.7</v>
      </c>
      <c r="F110" s="23" t="str">
        <f>IF(Eksplikatsioon!H111=0,"",Eksplikatsioon!H111)</f>
        <v/>
      </c>
      <c r="G110" s="23" t="str">
        <f>IF(Eksplikatsioon!J111=0,"",Eksplikatsioon!J111)</f>
        <v>Ühiskasutuses korruse pind</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03</v>
      </c>
      <c r="B111" s="61" t="str">
        <f>IF(Eksplikatsioon!B112=0,"",Eksplikatsioon!B112)</f>
        <v>303</v>
      </c>
      <c r="C111" s="23" t="str">
        <f>IF(Eksplikatsioon!C112=0,"",Eksplikatsioon!C112)</f>
        <v>ÜÜRITAV PIND</v>
      </c>
      <c r="D111" s="23" t="str">
        <f>IF(Eksplikatsioon!D112=0,"",Eksplikatsioon!D112)</f>
        <v>Pesuruum</v>
      </c>
      <c r="E111" s="59">
        <f>IF(Eksplikatsioon!F112=0,"",Eksplikatsioon!F112)</f>
        <v>3.3</v>
      </c>
      <c r="F111" s="23" t="str">
        <f>IF(Eksplikatsioon!H112=0,"",Eksplikatsioon!H112)</f>
        <v/>
      </c>
      <c r="G111" s="23" t="str">
        <f>IF(Eksplikatsioon!J112=0,"",Eksplikatsioon!J112)</f>
        <v>Ühiskasutuses korruse pind</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03</v>
      </c>
      <c r="B112" s="61" t="str">
        <f>IF(Eksplikatsioon!B113=0,"",Eksplikatsioon!B113)</f>
        <v>304</v>
      </c>
      <c r="C112" s="23" t="str">
        <f>IF(Eksplikatsioon!C113=0,"",Eksplikatsioon!C113)</f>
        <v>ÜÜRITAV PIND</v>
      </c>
      <c r="D112" s="23" t="str">
        <f>IF(Eksplikatsioon!D113=0,"",Eksplikatsioon!D113)</f>
        <v>WC</v>
      </c>
      <c r="E112" s="59">
        <f>IF(Eksplikatsioon!F113=0,"",Eksplikatsioon!F113)</f>
        <v>2</v>
      </c>
      <c r="F112" s="23" t="str">
        <f>IF(Eksplikatsioon!H113=0,"",Eksplikatsioon!H113)</f>
        <v/>
      </c>
      <c r="G112" s="23" t="str">
        <f>IF(Eksplikatsioon!J113=0,"",Eksplikatsioon!J113)</f>
        <v>Ühiskasutuses korruse pind</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03</v>
      </c>
      <c r="B113" s="61" t="str">
        <f>IF(Eksplikatsioon!B114=0,"",Eksplikatsioon!B114)</f>
        <v>305</v>
      </c>
      <c r="C113" s="23" t="str">
        <f>IF(Eksplikatsioon!C114=0,"",Eksplikatsioon!C114)</f>
        <v>VERTIKAALSETE ÜHENDUSTEEDE PIND</v>
      </c>
      <c r="D113" s="23" t="str">
        <f>IF(Eksplikatsioon!D114=0,"",Eksplikatsioon!D114)</f>
        <v>Trepp/Trepikoda</v>
      </c>
      <c r="E113" s="59">
        <f>IF(Eksplikatsioon!F114=0,"",Eksplikatsioon!F114)</f>
        <v>17.8</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03</v>
      </c>
      <c r="B114" s="61" t="str">
        <f>IF(Eksplikatsioon!B115=0,"",Eksplikatsioon!B115)</f>
        <v>306</v>
      </c>
      <c r="C114" s="23" t="str">
        <f>IF(Eksplikatsioon!C115=0,"",Eksplikatsioon!C115)</f>
        <v>ÜÜRITAV PIND</v>
      </c>
      <c r="D114" s="23" t="str">
        <f>IF(Eksplikatsioon!D115=0,"",Eksplikatsioon!D115)</f>
        <v>WC</v>
      </c>
      <c r="E114" s="59">
        <f>IF(Eksplikatsioon!F115=0,"",Eksplikatsioon!F115)</f>
        <v>3.8</v>
      </c>
      <c r="F114" s="23" t="str">
        <f>IF(Eksplikatsioon!H115=0,"",Eksplikatsioon!H115)</f>
        <v/>
      </c>
      <c r="G114" s="23" t="str">
        <f>IF(Eksplikatsioon!J115=0,"",Eksplikatsioon!J115)</f>
        <v>Ühiskasutuses korruse pind</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03</v>
      </c>
      <c r="B115" s="61" t="str">
        <f>IF(Eksplikatsioon!B116=0,"",Eksplikatsioon!B116)</f>
        <v>307</v>
      </c>
      <c r="C115" s="23" t="str">
        <f>IF(Eksplikatsioon!C116=0,"",Eksplikatsioon!C116)</f>
        <v>ÜÜRITAV PIND</v>
      </c>
      <c r="D115" s="23" t="str">
        <f>IF(Eksplikatsioon!D116=0,"",Eksplikatsioon!D116)</f>
        <v>Kööginurk/Köök</v>
      </c>
      <c r="E115" s="59">
        <f>IF(Eksplikatsioon!F116=0,"",Eksplikatsioon!F116)</f>
        <v>11.5</v>
      </c>
      <c r="F115" s="23" t="str">
        <f>IF(Eksplikatsioon!H116=0,"",Eksplikatsioon!H116)</f>
        <v/>
      </c>
      <c r="G115" s="23" t="str">
        <f>IF(Eksplikatsioon!J116=0,"",Eksplikatsioon!J116)</f>
        <v>Ainukasutuses pind</v>
      </c>
      <c r="H115" s="23" t="str">
        <f>IF(Eksplikatsioon!K116=0,"",Eksplikatsioon!K116)</f>
        <v>Rahandusministeerium</v>
      </c>
      <c r="I115" s="23" t="str">
        <f>IF(Eksplikatsioon!L116=0,"",Eksplikatsioon!L116)</f>
        <v>RUUTLI25PAIDE_19</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03</v>
      </c>
      <c r="B116" s="61" t="str">
        <f>IF(Eksplikatsioon!B117=0,"",Eksplikatsioon!B117)</f>
        <v>308</v>
      </c>
      <c r="C116" s="23" t="str">
        <f>IF(Eksplikatsioon!C117=0,"",Eksplikatsioon!C117)</f>
        <v>ÜÜRITAV PIND</v>
      </c>
      <c r="D116" s="23" t="str">
        <f>IF(Eksplikatsioon!D117=0,"",Eksplikatsioon!D117)</f>
        <v>Nõupidamise ruum</v>
      </c>
      <c r="E116" s="59">
        <f>IF(Eksplikatsioon!F117=0,"",Eksplikatsioon!F117)</f>
        <v>50.6</v>
      </c>
      <c r="F116" s="23" t="str">
        <f>IF(Eksplikatsioon!H117=0,"",Eksplikatsioon!H117)</f>
        <v/>
      </c>
      <c r="G116" s="23" t="str">
        <f>IF(Eksplikatsioon!J117=0,"",Eksplikatsioon!J117)</f>
        <v>Ainukasutuses pind</v>
      </c>
      <c r="H116" s="23" t="str">
        <f>IF(Eksplikatsioon!K117=0,"",Eksplikatsioon!K117)</f>
        <v>Rahandusministeerium</v>
      </c>
      <c r="I116" s="23" t="str">
        <f>IF(Eksplikatsioon!L117=0,"",Eksplikatsioon!L117)</f>
        <v>RUUTLI25PAIDE_19</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03</v>
      </c>
      <c r="B117" s="61" t="str">
        <f>IF(Eksplikatsioon!B118=0,"",Eksplikatsioon!B118)</f>
        <v>309</v>
      </c>
      <c r="C117" s="23" t="str">
        <f>IF(Eksplikatsioon!C118=0,"",Eksplikatsioon!C118)</f>
        <v>ÜÜRITAV PIND</v>
      </c>
      <c r="D117" s="23" t="str">
        <f>IF(Eksplikatsioon!D118=0,"",Eksplikatsioon!D118)</f>
        <v>Kabinet/Büroo</v>
      </c>
      <c r="E117" s="59">
        <f>IF(Eksplikatsioon!F118=0,"",Eksplikatsioon!F118)</f>
        <v>14.4</v>
      </c>
      <c r="F117" s="23" t="str">
        <f>IF(Eksplikatsioon!H118=0,"",Eksplikatsioon!H118)</f>
        <v/>
      </c>
      <c r="G117" s="23" t="str">
        <f>IF(Eksplikatsioon!J118=0,"",Eksplikatsioon!J118)</f>
        <v>Ainukasutuses pind</v>
      </c>
      <c r="H117" s="23" t="str">
        <f>IF(Eksplikatsioon!K118=0,"",Eksplikatsioon!K118)</f>
        <v>Rahandusministeerium</v>
      </c>
      <c r="I117" s="23" t="str">
        <f>IF(Eksplikatsioon!L118=0,"",Eksplikatsioon!L118)</f>
        <v>RUUTLI25PAIDE_19</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03</v>
      </c>
      <c r="B118" s="61" t="str">
        <f>IF(Eksplikatsioon!B119=0,"",Eksplikatsioon!B119)</f>
        <v>310</v>
      </c>
      <c r="C118" s="23" t="str">
        <f>IF(Eksplikatsioon!C119=0,"",Eksplikatsioon!C119)</f>
        <v>ÜÜRITAV PIND</v>
      </c>
      <c r="D118" s="23" t="str">
        <f>IF(Eksplikatsioon!D119=0,"",Eksplikatsioon!D119)</f>
        <v>Kabinet/Büroo</v>
      </c>
      <c r="E118" s="59">
        <f>IF(Eksplikatsioon!F119=0,"",Eksplikatsioon!F119)</f>
        <v>18.8</v>
      </c>
      <c r="F118" s="23" t="str">
        <f>IF(Eksplikatsioon!H119=0,"",Eksplikatsioon!H119)</f>
        <v/>
      </c>
      <c r="G118" s="23" t="str">
        <f>IF(Eksplikatsioon!J119=0,"",Eksplikatsioon!J119)</f>
        <v>Ainukasutuses pind</v>
      </c>
      <c r="H118" s="23" t="str">
        <f>IF(Eksplikatsioon!K119=0,"",Eksplikatsioon!K119)</f>
        <v>Tööinspektsioon</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03</v>
      </c>
      <c r="B119" s="61" t="str">
        <f>IF(Eksplikatsioon!B120=0,"",Eksplikatsioon!B120)</f>
        <v>311</v>
      </c>
      <c r="C119" s="23" t="str">
        <f>IF(Eksplikatsioon!C120=0,"",Eksplikatsioon!C120)</f>
        <v>ÜÜRITAV PIND</v>
      </c>
      <c r="D119" s="23" t="str">
        <f>IF(Eksplikatsioon!D120=0,"",Eksplikatsioon!D120)</f>
        <v>Nõupidamise ruum</v>
      </c>
      <c r="E119" s="59">
        <f>IF(Eksplikatsioon!F120=0,"",Eksplikatsioon!F120)</f>
        <v>28</v>
      </c>
      <c r="F119" s="23" t="str">
        <f>IF(Eksplikatsioon!H120=0,"",Eksplikatsioon!H120)</f>
        <v/>
      </c>
      <c r="G119" s="23" t="str">
        <f>IF(Eksplikatsioon!J120=0,"",Eksplikatsioon!J120)</f>
        <v>Ainukasutuses pind</v>
      </c>
      <c r="H119" s="23" t="str">
        <f>IF(Eksplikatsioon!K120=0,"",Eksplikatsioon!K120)</f>
        <v>Rahandusministeerium</v>
      </c>
      <c r="I119" s="23" t="str">
        <f>IF(Eksplikatsioon!L120=0,"",Eksplikatsioon!L120)</f>
        <v>RUUTLI25PAIDE_19</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03</v>
      </c>
      <c r="B120" s="61" t="str">
        <f>IF(Eksplikatsioon!B121=0,"",Eksplikatsioon!B121)</f>
        <v>312</v>
      </c>
      <c r="C120" s="23" t="str">
        <f>IF(Eksplikatsioon!C121=0,"",Eksplikatsioon!C121)</f>
        <v>ÜÜRITAV PIND</v>
      </c>
      <c r="D120" s="23" t="str">
        <f>IF(Eksplikatsioon!D121=0,"",Eksplikatsioon!D121)</f>
        <v>Kabinet/Büroo</v>
      </c>
      <c r="E120" s="59">
        <f>IF(Eksplikatsioon!F121=0,"",Eksplikatsioon!F121)</f>
        <v>35.299999999999997</v>
      </c>
      <c r="F120" s="23" t="str">
        <f>IF(Eksplikatsioon!H121=0,"",Eksplikatsioon!H121)</f>
        <v/>
      </c>
      <c r="G120" s="23" t="str">
        <f>IF(Eksplikatsioon!J121=0,"",Eksplikatsioon!J121)</f>
        <v>Ainukasutuses pind</v>
      </c>
      <c r="H120" s="23" t="str">
        <f>IF(Eksplikatsioon!K121=0,"",Eksplikatsioon!K121)</f>
        <v>Rahandusministeerium</v>
      </c>
      <c r="I120" s="23" t="str">
        <f>IF(Eksplikatsioon!L121=0,"",Eksplikatsioon!L121)</f>
        <v>RUUTLI25PAIDE_19</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03</v>
      </c>
      <c r="B121" s="61" t="str">
        <f>IF(Eksplikatsioon!B122=0,"",Eksplikatsioon!B122)</f>
        <v>313</v>
      </c>
      <c r="C121" s="23" t="str">
        <f>IF(Eksplikatsioon!C122=0,"",Eksplikatsioon!C122)</f>
        <v>ÜÜRITAV PIND</v>
      </c>
      <c r="D121" s="23" t="str">
        <f>IF(Eksplikatsioon!D122=0,"",Eksplikatsioon!D122)</f>
        <v>Ooteruum/Teenindusruum</v>
      </c>
      <c r="E121" s="59">
        <f>IF(Eksplikatsioon!F122=0,"",Eksplikatsioon!F122)</f>
        <v>39.1</v>
      </c>
      <c r="F121" s="23" t="str">
        <f>IF(Eksplikatsioon!H122=0,"",Eksplikatsioon!H122)</f>
        <v/>
      </c>
      <c r="G121" s="23" t="str">
        <f>IF(Eksplikatsioon!J122=0,"",Eksplikatsioon!J122)</f>
        <v>Ühiskasutuses korruse pind</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03</v>
      </c>
      <c r="B122" s="61" t="str">
        <f>IF(Eksplikatsioon!B123=0,"",Eksplikatsioon!B123)</f>
        <v>314</v>
      </c>
      <c r="C122" s="23" t="str">
        <f>IF(Eksplikatsioon!C123=0,"",Eksplikatsioon!C123)</f>
        <v>ÜÜRITAV PIND</v>
      </c>
      <c r="D122" s="23" t="str">
        <f>IF(Eksplikatsioon!D123=0,"",Eksplikatsioon!D123)</f>
        <v>Kabinet/Büroo</v>
      </c>
      <c r="E122" s="59">
        <f>IF(Eksplikatsioon!F123=0,"",Eksplikatsioon!F123)</f>
        <v>13.6</v>
      </c>
      <c r="F122" s="23" t="str">
        <f>IF(Eksplikatsioon!H123=0,"",Eksplikatsioon!H123)</f>
        <v/>
      </c>
      <c r="G122" s="23" t="str">
        <f>IF(Eksplikatsioon!J123=0,"",Eksplikatsioon!J123)</f>
        <v>Ainukasutuses pind</v>
      </c>
      <c r="H122" s="23" t="str">
        <f>IF(Eksplikatsioon!K123=0,"",Eksplikatsioon!K123)</f>
        <v>Tööinspektsioon</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03</v>
      </c>
      <c r="B123" s="61" t="str">
        <f>IF(Eksplikatsioon!B124=0,"",Eksplikatsioon!B124)</f>
        <v>315A</v>
      </c>
      <c r="C123" s="23" t="str">
        <f>IF(Eksplikatsioon!C124=0,"",Eksplikatsioon!C124)</f>
        <v>ÜÜRITAV PIND</v>
      </c>
      <c r="D123" s="23" t="str">
        <f>IF(Eksplikatsioon!D124=0,"",Eksplikatsioon!D124)</f>
        <v>Kabinet/Büroo</v>
      </c>
      <c r="E123" s="59">
        <f>IF(Eksplikatsioon!F124=0,"",Eksplikatsioon!F124)</f>
        <v>11.1</v>
      </c>
      <c r="F123" s="23" t="str">
        <f>IF(Eksplikatsioon!H124=0,"",Eksplikatsioon!H124)</f>
        <v/>
      </c>
      <c r="G123" s="23" t="str">
        <f>IF(Eksplikatsioon!J124=0,"",Eksplikatsioon!J124)</f>
        <v>Ainukasutuses pind</v>
      </c>
      <c r="H123" s="23" t="str">
        <f>IF(Eksplikatsioon!K124=0,"",Eksplikatsioon!K124)</f>
        <v>Maksu- ja Tolliamet</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03</v>
      </c>
      <c r="B124" s="61" t="str">
        <f>IF(Eksplikatsioon!B125=0,"",Eksplikatsioon!B125)</f>
        <v>315B</v>
      </c>
      <c r="C124" s="23" t="str">
        <f>IF(Eksplikatsioon!C125=0,"",Eksplikatsioon!C125)</f>
        <v>ÜÜRITAV PIND</v>
      </c>
      <c r="D124" s="23" t="str">
        <f>IF(Eksplikatsioon!D125=0,"",Eksplikatsioon!D125)</f>
        <v>Kabinet/Büroo</v>
      </c>
      <c r="E124" s="59">
        <f>IF(Eksplikatsioon!F125=0,"",Eksplikatsioon!F125)</f>
        <v>10.5</v>
      </c>
      <c r="F124" s="23" t="str">
        <f>IF(Eksplikatsioon!H125=0,"",Eksplikatsioon!H125)</f>
        <v/>
      </c>
      <c r="G124" s="23" t="str">
        <f>IF(Eksplikatsioon!J125=0,"",Eksplikatsioon!J125)</f>
        <v>Ainukasutuses pind</v>
      </c>
      <c r="H124" s="23" t="str">
        <f>IF(Eksplikatsioon!K125=0,"",Eksplikatsioon!K125)</f>
        <v>Maksu- ja Tolliamet</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03</v>
      </c>
      <c r="B125" s="61" t="str">
        <f>IF(Eksplikatsioon!B126=0,"",Eksplikatsioon!B126)</f>
        <v>316</v>
      </c>
      <c r="C125" s="23" t="str">
        <f>IF(Eksplikatsioon!C126=0,"",Eksplikatsioon!C126)</f>
        <v>ÜÜRITAV PIND</v>
      </c>
      <c r="D125" s="23" t="str">
        <f>IF(Eksplikatsioon!D126=0,"",Eksplikatsioon!D126)</f>
        <v>Koridor</v>
      </c>
      <c r="E125" s="59">
        <f>IF(Eksplikatsioon!F126=0,"",Eksplikatsioon!F126)</f>
        <v>11.7</v>
      </c>
      <c r="F125" s="23" t="str">
        <f>IF(Eksplikatsioon!H126=0,"",Eksplikatsioon!H126)</f>
        <v/>
      </c>
      <c r="G125" s="23" t="str">
        <f>IF(Eksplikatsioon!J126=0,"",Eksplikatsioon!J126)</f>
        <v>Ühiskasutuses korruse pind</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03</v>
      </c>
      <c r="B126" s="61" t="str">
        <f>IF(Eksplikatsioon!B127=0,"",Eksplikatsioon!B127)</f>
        <v>317</v>
      </c>
      <c r="C126" s="23" t="str">
        <f>IF(Eksplikatsioon!C127=0,"",Eksplikatsioon!C127)</f>
        <v>ÜÜRITAV PIND</v>
      </c>
      <c r="D126" s="23" t="str">
        <f>IF(Eksplikatsioon!D127=0,"",Eksplikatsioon!D127)</f>
        <v>Eesruum</v>
      </c>
      <c r="E126" s="59">
        <f>IF(Eksplikatsioon!F127=0,"",Eksplikatsioon!F127)</f>
        <v>1.6</v>
      </c>
      <c r="F126" s="23" t="str">
        <f>IF(Eksplikatsioon!H127=0,"",Eksplikatsioon!H127)</f>
        <v/>
      </c>
      <c r="G126" s="23" t="str">
        <f>IF(Eksplikatsioon!J127=0,"",Eksplikatsioon!J127)</f>
        <v>Ainukasutuses pind</v>
      </c>
      <c r="H126" s="23" t="str">
        <f>IF(Eksplikatsioon!K127=0,"",Eksplikatsioon!K127)</f>
        <v>Maksu- ja Tolliamet</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03</v>
      </c>
      <c r="B127" s="61" t="str">
        <f>IF(Eksplikatsioon!B128=0,"",Eksplikatsioon!B128)</f>
        <v>318</v>
      </c>
      <c r="C127" s="23" t="str">
        <f>IF(Eksplikatsioon!C128=0,"",Eksplikatsioon!C128)</f>
        <v>TEHNOPIND</v>
      </c>
      <c r="D127" s="23" t="str">
        <f>IF(Eksplikatsioon!D128=0,"",Eksplikatsioon!D128)</f>
        <v>Hoolderuum</v>
      </c>
      <c r="E127" s="59">
        <f>IF(Eksplikatsioon!F128=0,"",Eksplikatsioon!F128)</f>
        <v>160.4</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03</v>
      </c>
      <c r="B128" s="61" t="str">
        <f>IF(Eksplikatsioon!B129=0,"",Eksplikatsioon!B129)</f>
        <v>319</v>
      </c>
      <c r="C128" s="23" t="str">
        <f>IF(Eksplikatsioon!C129=0,"",Eksplikatsioon!C129)</f>
        <v>TEHNOPIND</v>
      </c>
      <c r="D128" s="23" t="str">
        <f>IF(Eksplikatsioon!D129=0,"",Eksplikatsioon!D129)</f>
        <v>Vent ruum</v>
      </c>
      <c r="E128" s="59">
        <f>IF(Eksplikatsioon!F129=0,"",Eksplikatsioon!F129)</f>
        <v>13.1</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04</v>
      </c>
      <c r="B129" s="61" t="str">
        <f>IF(Eksplikatsioon!B130=0,"",Eksplikatsioon!B130)</f>
        <v>401</v>
      </c>
      <c r="C129" s="23" t="str">
        <f>IF(Eksplikatsioon!C130=0,"",Eksplikatsioon!C130)</f>
        <v>VERTIKAALSETE ÜHENDUSTEEDE PIND</v>
      </c>
      <c r="D129" s="23" t="str">
        <f>IF(Eksplikatsioon!D130=0,"",Eksplikatsioon!D130)</f>
        <v>Trepp/Trepikoda</v>
      </c>
      <c r="E129" s="59">
        <f>IF(Eksplikatsioon!F130=0,"",Eksplikatsioon!F130)</f>
        <v>14.7</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04</v>
      </c>
      <c r="B130" s="61" t="str">
        <f>IF(Eksplikatsioon!B131=0,"",Eksplikatsioon!B131)</f>
        <v>402</v>
      </c>
      <c r="C130" s="23" t="str">
        <f>IF(Eksplikatsioon!C131=0,"",Eksplikatsioon!C131)</f>
        <v>ÜÜRITAV PIND</v>
      </c>
      <c r="D130" s="23" t="str">
        <f>IF(Eksplikatsioon!D131=0,"",Eksplikatsioon!D131)</f>
        <v>Abiruum</v>
      </c>
      <c r="E130" s="59">
        <f>IF(Eksplikatsioon!F131=0,"",Eksplikatsioon!F131)</f>
        <v>11.4</v>
      </c>
      <c r="F130" s="23" t="str">
        <f>IF(Eksplikatsioon!H131=0,"",Eksplikatsioon!H131)</f>
        <v/>
      </c>
      <c r="G130" s="23" t="str">
        <f>IF(Eksplikatsioon!J131=0,"",Eksplikatsioon!J131)</f>
        <v>Ainukasutuses pind</v>
      </c>
      <c r="H130" s="23" t="str">
        <f>IF(Eksplikatsioon!K131=0,"",Eksplikatsioon!K131)</f>
        <v>Rahandusministeerium</v>
      </c>
      <c r="I130" s="23" t="str">
        <f>IF(Eksplikatsioon!L131=0,"",Eksplikatsioon!L131)</f>
        <v>RUUTLI25PAIDE_19</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04</v>
      </c>
      <c r="B131" s="61" t="str">
        <f>IF(Eksplikatsioon!B132=0,"",Eksplikatsioon!B132)</f>
        <v>403</v>
      </c>
      <c r="C131" s="23" t="str">
        <f>IF(Eksplikatsioon!C132=0,"",Eksplikatsioon!C132)</f>
        <v>ÜÜRITAV PIND</v>
      </c>
      <c r="D131" s="23" t="str">
        <f>IF(Eksplikatsioon!D132=0,"",Eksplikatsioon!D132)</f>
        <v>Nõupidamise ruum</v>
      </c>
      <c r="E131" s="59">
        <f>IF(Eksplikatsioon!F132=0,"",Eksplikatsioon!F132)</f>
        <v>101.3</v>
      </c>
      <c r="F131" s="23" t="str">
        <f>IF(Eksplikatsioon!H132=0,"",Eksplikatsioon!H132)</f>
        <v/>
      </c>
      <c r="G131" s="23" t="str">
        <f>IF(Eksplikatsioon!J132=0,"",Eksplikatsioon!J132)</f>
        <v>Ainukasutuses pind</v>
      </c>
      <c r="H131" s="23" t="str">
        <f>IF(Eksplikatsioon!K132=0,"",Eksplikatsioon!K132)</f>
        <v>Rahandusministeerium</v>
      </c>
      <c r="I131" s="23" t="str">
        <f>IF(Eksplikatsioon!L132=0,"",Eksplikatsioon!L132)</f>
        <v>RUUTLI25PAIDE_19</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04</v>
      </c>
      <c r="B132" s="61" t="str">
        <f>IF(Eksplikatsioon!B133=0,"",Eksplikatsioon!B133)</f>
        <v>404</v>
      </c>
      <c r="C132" s="23" t="str">
        <f>IF(Eksplikatsioon!C133=0,"",Eksplikatsioon!C133)</f>
        <v>ÜÜRITAV PIND</v>
      </c>
      <c r="D132" s="23" t="str">
        <f>IF(Eksplikatsioon!D133=0,"",Eksplikatsioon!D133)</f>
        <v>Puhkeruum</v>
      </c>
      <c r="E132" s="59">
        <f>IF(Eksplikatsioon!F133=0,"",Eksplikatsioon!F133)</f>
        <v>31.8</v>
      </c>
      <c r="F132" s="23" t="str">
        <f>IF(Eksplikatsioon!H133=0,"",Eksplikatsioon!H133)</f>
        <v/>
      </c>
      <c r="G132" s="23" t="str">
        <f>IF(Eksplikatsioon!J133=0,"",Eksplikatsioon!J133)</f>
        <v>Ainukasutuses pind</v>
      </c>
      <c r="H132" s="23" t="str">
        <f>IF(Eksplikatsioon!K133=0,"",Eksplikatsioon!K133)</f>
        <v>Rahandusministeerium</v>
      </c>
      <c r="I132" s="23" t="str">
        <f>IF(Eksplikatsioon!L133=0,"",Eksplikatsioon!L133)</f>
        <v>RUUTLI25PAIDE_19</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04</v>
      </c>
      <c r="B133" s="61" t="str">
        <f>IF(Eksplikatsioon!B134=0,"",Eksplikatsioon!B134)</f>
        <v>405</v>
      </c>
      <c r="C133" s="23" t="str">
        <f>IF(Eksplikatsioon!C134=0,"",Eksplikatsioon!C134)</f>
        <v>ÜÜRITAV PIND</v>
      </c>
      <c r="D133" s="23" t="str">
        <f>IF(Eksplikatsioon!D134=0,"",Eksplikatsioon!D134)</f>
        <v>Kööginurk/Köök</v>
      </c>
      <c r="E133" s="59">
        <f>IF(Eksplikatsioon!F134=0,"",Eksplikatsioon!F134)</f>
        <v>5.0999999999999996</v>
      </c>
      <c r="F133" s="23" t="str">
        <f>IF(Eksplikatsioon!H134=0,"",Eksplikatsioon!H134)</f>
        <v/>
      </c>
      <c r="G133" s="23" t="str">
        <f>IF(Eksplikatsioon!J134=0,"",Eksplikatsioon!J134)</f>
        <v>Ainukasutuses pind</v>
      </c>
      <c r="H133" s="23" t="str">
        <f>IF(Eksplikatsioon!K134=0,"",Eksplikatsioon!K134)</f>
        <v>Rahandusministeerium</v>
      </c>
      <c r="I133" s="23" t="str">
        <f>IF(Eksplikatsioon!L134=0,"",Eksplikatsioon!L134)</f>
        <v>RUUTLI25PAIDE_19</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04</v>
      </c>
      <c r="B134" s="61" t="str">
        <f>IF(Eksplikatsioon!B135=0,"",Eksplikatsioon!B135)</f>
        <v>406</v>
      </c>
      <c r="C134" s="23" t="str">
        <f>IF(Eksplikatsioon!C135=0,"",Eksplikatsioon!C135)</f>
        <v>VERTIKAALSETE ÜHENDUSTEEDE PIND</v>
      </c>
      <c r="D134" s="23" t="str">
        <f>IF(Eksplikatsioon!D135=0,"",Eksplikatsioon!D135)</f>
        <v>Trepp/Trepikoda</v>
      </c>
      <c r="E134" s="59">
        <f>IF(Eksplikatsioon!F135=0,"",Eksplikatsioon!F135)</f>
        <v>16.100000000000001</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04</v>
      </c>
      <c r="B135" s="61" t="str">
        <f>IF(Eksplikatsioon!B136=0,"",Eksplikatsioon!B136)</f>
        <v>407</v>
      </c>
      <c r="C135" s="23" t="str">
        <f>IF(Eksplikatsioon!C136=0,"",Eksplikatsioon!C136)</f>
        <v>ÜÜRITAV PIND</v>
      </c>
      <c r="D135" s="23" t="str">
        <f>IF(Eksplikatsioon!D136=0,"",Eksplikatsioon!D136)</f>
        <v>WC</v>
      </c>
      <c r="E135" s="59">
        <f>IF(Eksplikatsioon!F136=0,"",Eksplikatsioon!F136)</f>
        <v>1.6</v>
      </c>
      <c r="F135" s="23" t="str">
        <f>IF(Eksplikatsioon!H136=0,"",Eksplikatsioon!H136)</f>
        <v/>
      </c>
      <c r="G135" s="23" t="str">
        <f>IF(Eksplikatsioon!J136=0,"",Eksplikatsioon!J136)</f>
        <v>Ühiskasutuses korruse pind</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04</v>
      </c>
      <c r="B136" s="61" t="str">
        <f>IF(Eksplikatsioon!B137=0,"",Eksplikatsioon!B137)</f>
        <v>408</v>
      </c>
      <c r="C136" s="23" t="str">
        <f>IF(Eksplikatsioon!C137=0,"",Eksplikatsioon!C137)</f>
        <v>ÜÜRITAV PIND</v>
      </c>
      <c r="D136" s="23" t="str">
        <f>IF(Eksplikatsioon!D137=0,"",Eksplikatsioon!D137)</f>
        <v>Abiruum</v>
      </c>
      <c r="E136" s="59">
        <f>IF(Eksplikatsioon!F137=0,"",Eksplikatsioon!F137)</f>
        <v>3.3</v>
      </c>
      <c r="F136" s="23" t="str">
        <f>IF(Eksplikatsioon!H137=0,"",Eksplikatsioon!H137)</f>
        <v/>
      </c>
      <c r="G136" s="23" t="str">
        <f>IF(Eksplikatsioon!J137=0,"",Eksplikatsioon!J137)</f>
        <v>Ainukasutuses pind</v>
      </c>
      <c r="H136" s="23" t="str">
        <f>IF(Eksplikatsioon!K137=0,"",Eksplikatsioon!K137)</f>
        <v>Aktiivne vakantsus</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04</v>
      </c>
      <c r="B137" s="61" t="str">
        <f>IF(Eksplikatsioon!B138=0,"",Eksplikatsioon!B138)</f>
        <v>409</v>
      </c>
      <c r="C137" s="23" t="str">
        <f>IF(Eksplikatsioon!C138=0,"",Eksplikatsioon!C138)</f>
        <v>ÜÜRITAV PIND</v>
      </c>
      <c r="D137" s="23" t="str">
        <f>IF(Eksplikatsioon!D138=0,"",Eksplikatsioon!D138)</f>
        <v>Leiliruum</v>
      </c>
      <c r="E137" s="59">
        <f>IF(Eksplikatsioon!F138=0,"",Eksplikatsioon!F138)</f>
        <v>4.9000000000000004</v>
      </c>
      <c r="F137" s="23" t="str">
        <f>IF(Eksplikatsioon!H138=0,"",Eksplikatsioon!H138)</f>
        <v/>
      </c>
      <c r="G137" s="23" t="str">
        <f>IF(Eksplikatsioon!J138=0,"",Eksplikatsioon!J138)</f>
        <v>Ainukasutuses pind</v>
      </c>
      <c r="H137" s="23" t="str">
        <f>IF(Eksplikatsioon!K138=0,"",Eksplikatsioon!K138)</f>
        <v>Rahandusministeerium</v>
      </c>
      <c r="I137" s="23" t="str">
        <f>IF(Eksplikatsioon!L138=0,"",Eksplikatsioon!L138)</f>
        <v>RUUTLI25PAIDE_19</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04</v>
      </c>
      <c r="B138" s="61" t="str">
        <f>IF(Eksplikatsioon!B139=0,"",Eksplikatsioon!B139)</f>
        <v>410</v>
      </c>
      <c r="C138" s="23" t="str">
        <f>IF(Eksplikatsioon!C139=0,"",Eksplikatsioon!C139)</f>
        <v>ÜÜRITAV PIND</v>
      </c>
      <c r="D138" s="23" t="str">
        <f>IF(Eksplikatsioon!D139=0,"",Eksplikatsioon!D139)</f>
        <v>Pesuruum</v>
      </c>
      <c r="E138" s="59">
        <f>IF(Eksplikatsioon!F139=0,"",Eksplikatsioon!F139)</f>
        <v>6.2</v>
      </c>
      <c r="F138" s="23" t="str">
        <f>IF(Eksplikatsioon!H139=0,"",Eksplikatsioon!H139)</f>
        <v/>
      </c>
      <c r="G138" s="23" t="str">
        <f>IF(Eksplikatsioon!J139=0,"",Eksplikatsioon!J139)</f>
        <v>Ainukasutuses pind</v>
      </c>
      <c r="H138" s="23" t="str">
        <f>IF(Eksplikatsioon!K139=0,"",Eksplikatsioon!K139)</f>
        <v>Rahandusministeerium</v>
      </c>
      <c r="I138" s="23" t="str">
        <f>IF(Eksplikatsioon!L139=0,"",Eksplikatsioon!L139)</f>
        <v>RUUTLI25PAIDE_19</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04</v>
      </c>
      <c r="B139" s="61" t="str">
        <f>IF(Eksplikatsioon!B140=0,"",Eksplikatsioon!B140)</f>
        <v>411</v>
      </c>
      <c r="C139" s="23" t="str">
        <f>IF(Eksplikatsioon!C140=0,"",Eksplikatsioon!C140)</f>
        <v>ÜÜRITAV PIND</v>
      </c>
      <c r="D139" s="23" t="str">
        <f>IF(Eksplikatsioon!D140=0,"",Eksplikatsioon!D140)</f>
        <v>Riietusruum</v>
      </c>
      <c r="E139" s="59">
        <f>IF(Eksplikatsioon!F140=0,"",Eksplikatsioon!F140)</f>
        <v>8.8000000000000007</v>
      </c>
      <c r="F139" s="23" t="str">
        <f>IF(Eksplikatsioon!H140=0,"",Eksplikatsioon!H140)</f>
        <v/>
      </c>
      <c r="G139" s="23" t="str">
        <f>IF(Eksplikatsioon!J140=0,"",Eksplikatsioon!J140)</f>
        <v>Ainukasutuses pind</v>
      </c>
      <c r="H139" s="23" t="str">
        <f>IF(Eksplikatsioon!K140=0,"",Eksplikatsioon!K140)</f>
        <v>Rahandusministeerium</v>
      </c>
      <c r="I139" s="23" t="str">
        <f>IF(Eksplikatsioon!L140=0,"",Eksplikatsioon!L140)</f>
        <v>RUUTLI25PAIDE_19</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04</v>
      </c>
      <c r="B140" s="61" t="str">
        <f>IF(Eksplikatsioon!B141=0,"",Eksplikatsioon!B141)</f>
        <v>412</v>
      </c>
      <c r="C140" s="23" t="str">
        <f>IF(Eksplikatsioon!C141=0,"",Eksplikatsioon!C141)</f>
        <v>ÜÜRITAV PIND</v>
      </c>
      <c r="D140" s="23" t="str">
        <f>IF(Eksplikatsioon!D141=0,"",Eksplikatsioon!D141)</f>
        <v>Abiruum</v>
      </c>
      <c r="E140" s="59">
        <f>IF(Eksplikatsioon!F141=0,"",Eksplikatsioon!F141)</f>
        <v>11.1</v>
      </c>
      <c r="F140" s="23" t="str">
        <f>IF(Eksplikatsioon!H141=0,"",Eksplikatsioon!H141)</f>
        <v/>
      </c>
      <c r="G140" s="23" t="str">
        <f>IF(Eksplikatsioon!J141=0,"",Eksplikatsioon!J141)</f>
        <v>Ainukasutuses pind</v>
      </c>
      <c r="H140" s="23" t="str">
        <f>IF(Eksplikatsioon!K141=0,"",Eksplikatsioon!K141)</f>
        <v>Rahandusministeerium</v>
      </c>
      <c r="I140" s="23" t="str">
        <f>IF(Eksplikatsioon!L141=0,"",Eksplikatsioon!L141)</f>
        <v>RUUTLI25PAIDE_19</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04</v>
      </c>
      <c r="B141" s="61" t="str">
        <f>IF(Eksplikatsioon!B142=0,"",Eksplikatsioon!B142)</f>
        <v>413</v>
      </c>
      <c r="C141" s="23" t="str">
        <f>IF(Eksplikatsioon!C142=0,"",Eksplikatsioon!C142)</f>
        <v>TEHNOPIND</v>
      </c>
      <c r="D141" s="23" t="str">
        <f>IF(Eksplikatsioon!D142=0,"",Eksplikatsioon!D142)</f>
        <v>Vent ruum</v>
      </c>
      <c r="E141" s="59">
        <f>IF(Eksplikatsioon!F142=0,"",Eksplikatsioon!F142)</f>
        <v>5.5</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01</v>
      </c>
      <c r="B142" s="61" t="str">
        <f>IF(Eksplikatsioon!B143=0,"",Eksplikatsioon!B143)</f>
        <v>101a</v>
      </c>
      <c r="C142" s="23" t="str">
        <f>IF(Eksplikatsioon!C143=0,"",Eksplikatsioon!C143)</f>
        <v>ÜÜRITAV PIND</v>
      </c>
      <c r="D142" s="23" t="str">
        <f>IF(Eksplikatsioon!D143=0,"",Eksplikatsioon!D143)</f>
        <v>Kabinet/Büroo</v>
      </c>
      <c r="E142" s="59">
        <f>IF(Eksplikatsioon!F143=0,"",Eksplikatsioon!F143)</f>
        <v>11.8</v>
      </c>
      <c r="F142" s="23" t="str">
        <f>IF(Eksplikatsioon!H143=0,"",Eksplikatsioon!H143)</f>
        <v/>
      </c>
      <c r="G142" s="23" t="str">
        <f>IF(Eksplikatsioon!J143=0,"",Eksplikatsioon!J143)</f>
        <v>Ainukasutuses pind</v>
      </c>
      <c r="H142" s="23" t="str">
        <f>IF(Eksplikatsioon!K143=0,"",Eksplikatsioon!K143)</f>
        <v>Eesti Töötukassa</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01</v>
      </c>
      <c r="B143" s="61" t="str">
        <f>IF(Eksplikatsioon!B144=0,"",Eksplikatsioon!B144)</f>
        <v>101b</v>
      </c>
      <c r="C143" s="23" t="str">
        <f>IF(Eksplikatsioon!C144=0,"",Eksplikatsioon!C144)</f>
        <v>ÜÜRITAV PIND</v>
      </c>
      <c r="D143" s="23" t="str">
        <f>IF(Eksplikatsioon!D144=0,"",Eksplikatsioon!D144)</f>
        <v>Kabinet/Büroo</v>
      </c>
      <c r="E143" s="59">
        <f>IF(Eksplikatsioon!F144=0,"",Eksplikatsioon!F144)</f>
        <v>5.4</v>
      </c>
      <c r="F143" s="23" t="str">
        <f>IF(Eksplikatsioon!H144=0,"",Eksplikatsioon!H144)</f>
        <v/>
      </c>
      <c r="G143" s="23" t="str">
        <f>IF(Eksplikatsioon!J144=0,"",Eksplikatsioon!J144)</f>
        <v>Ainukasutuses pind</v>
      </c>
      <c r="H143" s="23" t="str">
        <f>IF(Eksplikatsioon!K144=0,"",Eksplikatsioon!K144)</f>
        <v>Pärnu Maakohus</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03</v>
      </c>
      <c r="B144" s="61" t="str">
        <f>IF(Eksplikatsioon!B145=0,"",Eksplikatsioon!B145)</f>
        <v>313a</v>
      </c>
      <c r="C144" s="23" t="str">
        <f>IF(Eksplikatsioon!C145=0,"",Eksplikatsioon!C145)</f>
        <v>ÜÜRITAV PIND</v>
      </c>
      <c r="D144" s="23" t="str">
        <f>IF(Eksplikatsioon!D145=0,"",Eksplikatsioon!D145)</f>
        <v>Kabinet/Büroo</v>
      </c>
      <c r="E144" s="59">
        <f>IF(Eksplikatsioon!F145=0,"",Eksplikatsioon!F145)</f>
        <v>16.600000000000001</v>
      </c>
      <c r="F144" s="23" t="str">
        <f>IF(Eksplikatsioon!H145=0,"",Eksplikatsioon!H145)</f>
        <v/>
      </c>
      <c r="G144" s="23" t="str">
        <f>IF(Eksplikatsioon!J145=0,"",Eksplikatsioon!J145)</f>
        <v>Ainukasutuses pind</v>
      </c>
      <c r="H144" s="23" t="str">
        <f>IF(Eksplikatsioon!K145=0,"",Eksplikatsioon!K145)</f>
        <v>Maksu- ja Tolliamet</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01</v>
      </c>
      <c r="B145" s="61" t="str">
        <f>IF(Eksplikatsioon!B146=0,"",Eksplikatsioon!B146)</f>
        <v>123a</v>
      </c>
      <c r="C145" s="23" t="str">
        <f>IF(Eksplikatsioon!C146=0,"",Eksplikatsioon!C146)</f>
        <v>ÜÜRITAV PIND</v>
      </c>
      <c r="D145" s="23" t="str">
        <f>IF(Eksplikatsioon!D146=0,"",Eksplikatsioon!D146)</f>
        <v>Koridor</v>
      </c>
      <c r="E145" s="59">
        <f>IF(Eksplikatsioon!F146=0,"",Eksplikatsioon!F146)</f>
        <v>22.9</v>
      </c>
      <c r="F145" s="23" t="str">
        <f>IF(Eksplikatsioon!H146=0,"",Eksplikatsioon!H146)</f>
        <v/>
      </c>
      <c r="G145" s="23" t="str">
        <f>IF(Eksplikatsioon!J146=0,"",Eksplikatsioon!J146)</f>
        <v>Ainukasutuses pind</v>
      </c>
      <c r="H145" s="23" t="str">
        <f>IF(Eksplikatsioon!K146=0,"",Eksplikatsioon!K146)</f>
        <v>Pärnu Maakohus</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04</v>
      </c>
      <c r="B146" s="61" t="str">
        <f>IF(Eksplikatsioon!B147=0,"",Eksplikatsioon!B147)</f>
        <v>403a</v>
      </c>
      <c r="C146" s="23" t="str">
        <f>IF(Eksplikatsioon!C147=0,"",Eksplikatsioon!C147)</f>
        <v>ÜÜRITAV PIND</v>
      </c>
      <c r="D146" s="23" t="str">
        <f>IF(Eksplikatsioon!D147=0,"",Eksplikatsioon!D147)</f>
        <v>Koridor</v>
      </c>
      <c r="E146" s="59">
        <f>IF(Eksplikatsioon!F147=0,"",Eksplikatsioon!F147)</f>
        <v>17.7</v>
      </c>
      <c r="F146" s="23" t="str">
        <f>IF(Eksplikatsioon!H147=0,"",Eksplikatsioon!H147)</f>
        <v/>
      </c>
      <c r="G146" s="23" t="str">
        <f>IF(Eksplikatsioon!J147=0,"",Eksplikatsioon!J147)</f>
        <v>Ainukasutuses pind</v>
      </c>
      <c r="H146" s="23" t="str">
        <f>IF(Eksplikatsioon!K147=0,"",Eksplikatsioon!K147)</f>
        <v>Rahandusministeerium</v>
      </c>
      <c r="I146" s="23" t="str">
        <f>IF(Eksplikatsioon!L147=0,"",Eksplikatsioon!L147)</f>
        <v>RUUTLI25PAIDE_19</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1" t="str">
        <f>IF(Eksplikatsioon!B148=0,"",Eksplikatsioon!B148)</f>
        <v/>
      </c>
      <c r="C147" s="23" t="str">
        <f>IF(Eksplikatsioon!C148=0,"",Eksplikatsioon!C148)</f>
        <v/>
      </c>
      <c r="D147" s="23" t="str">
        <f>IF(Eksplikatsioon!D148=0,"",Eksplikatsioon!D148)</f>
        <v/>
      </c>
      <c r="E147" s="59"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1" t="str">
        <f>IF(Eksplikatsioon!B149=0,"",Eksplikatsioon!B149)</f>
        <v/>
      </c>
      <c r="C148" s="23" t="str">
        <f>IF(Eksplikatsioon!C149=0,"",Eksplikatsioon!C149)</f>
        <v/>
      </c>
      <c r="D148" s="23" t="str">
        <f>IF(Eksplikatsioon!D149=0,"",Eksplikatsioon!D149)</f>
        <v/>
      </c>
      <c r="E148" s="59"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1" t="str">
        <f>IF(Eksplikatsioon!B150=0,"",Eksplikatsioon!B150)</f>
        <v/>
      </c>
      <c r="C149" s="23" t="str">
        <f>IF(Eksplikatsioon!C150=0,"",Eksplikatsioon!C150)</f>
        <v/>
      </c>
      <c r="D149" s="23" t="str">
        <f>IF(Eksplikatsioon!D150=0,"",Eksplikatsioon!D150)</f>
        <v/>
      </c>
      <c r="E149" s="59"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1" t="str">
        <f>IF(Eksplikatsioon!B151=0,"",Eksplikatsioon!B151)</f>
        <v/>
      </c>
      <c r="C150" s="23" t="str">
        <f>IF(Eksplikatsioon!C151=0,"",Eksplikatsioon!C151)</f>
        <v/>
      </c>
      <c r="D150" s="23" t="str">
        <f>IF(Eksplikatsioon!D151=0,"",Eksplikatsioon!D151)</f>
        <v/>
      </c>
      <c r="E150" s="59"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1" t="str">
        <f>IF(Eksplikatsioon!B152=0,"",Eksplikatsioon!B152)</f>
        <v/>
      </c>
      <c r="C151" s="23" t="str">
        <f>IF(Eksplikatsioon!C152=0,"",Eksplikatsioon!C152)</f>
        <v/>
      </c>
      <c r="D151" s="23" t="str">
        <f>IF(Eksplikatsioon!D152=0,"",Eksplikatsioon!D152)</f>
        <v/>
      </c>
      <c r="E151" s="59"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1" t="str">
        <f>IF(Eksplikatsioon!B153=0,"",Eksplikatsioon!B153)</f>
        <v/>
      </c>
      <c r="C152" s="23" t="str">
        <f>IF(Eksplikatsioon!C153=0,"",Eksplikatsioon!C153)</f>
        <v/>
      </c>
      <c r="D152" s="23" t="str">
        <f>IF(Eksplikatsioon!D153=0,"",Eksplikatsioon!D153)</f>
        <v/>
      </c>
      <c r="E152" s="59"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1" t="str">
        <f>IF(Eksplikatsioon!B154=0,"",Eksplikatsioon!B154)</f>
        <v/>
      </c>
      <c r="C153" s="23" t="str">
        <f>IF(Eksplikatsioon!C154=0,"",Eksplikatsioon!C154)</f>
        <v/>
      </c>
      <c r="D153" s="23" t="str">
        <f>IF(Eksplikatsioon!D154=0,"",Eksplikatsioon!D154)</f>
        <v/>
      </c>
      <c r="E153" s="59"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1" t="str">
        <f>IF(Eksplikatsioon!B155=0,"",Eksplikatsioon!B155)</f>
        <v/>
      </c>
      <c r="C154" s="23" t="str">
        <f>IF(Eksplikatsioon!C155=0,"",Eksplikatsioon!C155)</f>
        <v/>
      </c>
      <c r="D154" s="23" t="str">
        <f>IF(Eksplikatsioon!D155=0,"",Eksplikatsioon!D155)</f>
        <v/>
      </c>
      <c r="E154" s="59"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1" t="str">
        <f>IF(Eksplikatsioon!B156=0,"",Eksplikatsioon!B156)</f>
        <v/>
      </c>
      <c r="C155" s="23" t="str">
        <f>IF(Eksplikatsioon!C156=0,"",Eksplikatsioon!C156)</f>
        <v/>
      </c>
      <c r="D155" s="23" t="str">
        <f>IF(Eksplikatsioon!D156=0,"",Eksplikatsioon!D156)</f>
        <v/>
      </c>
      <c r="E155" s="59"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1" t="str">
        <f>IF(Eksplikatsioon!B157=0,"",Eksplikatsioon!B157)</f>
        <v/>
      </c>
      <c r="C156" s="23" t="str">
        <f>IF(Eksplikatsioon!C157=0,"",Eksplikatsioon!C157)</f>
        <v/>
      </c>
      <c r="D156" s="23" t="str">
        <f>IF(Eksplikatsioon!D157=0,"",Eksplikatsioon!D157)</f>
        <v/>
      </c>
      <c r="E156" s="59"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1" t="str">
        <f>IF(Eksplikatsioon!B158=0,"",Eksplikatsioon!B158)</f>
        <v/>
      </c>
      <c r="C157" s="23" t="str">
        <f>IF(Eksplikatsioon!C158=0,"",Eksplikatsioon!C158)</f>
        <v/>
      </c>
      <c r="D157" s="23" t="str">
        <f>IF(Eksplikatsioon!D158=0,"",Eksplikatsioon!D158)</f>
        <v/>
      </c>
      <c r="E157" s="59"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1" t="str">
        <f>IF(Eksplikatsioon!B159=0,"",Eksplikatsioon!B159)</f>
        <v/>
      </c>
      <c r="C158" s="23" t="str">
        <f>IF(Eksplikatsioon!C159=0,"",Eksplikatsioon!C159)</f>
        <v/>
      </c>
      <c r="D158" s="23" t="str">
        <f>IF(Eksplikatsioon!D159=0,"",Eksplikatsioon!D159)</f>
        <v/>
      </c>
      <c r="E158" s="59"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1" t="str">
        <f>IF(Eksplikatsioon!B160=0,"",Eksplikatsioon!B160)</f>
        <v/>
      </c>
      <c r="C159" s="23" t="str">
        <f>IF(Eksplikatsioon!C160=0,"",Eksplikatsioon!C160)</f>
        <v/>
      </c>
      <c r="D159" s="23" t="str">
        <f>IF(Eksplikatsioon!D160=0,"",Eksplikatsioon!D160)</f>
        <v/>
      </c>
      <c r="E159" s="59"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1" t="str">
        <f>IF(Eksplikatsioon!B161=0,"",Eksplikatsioon!B161)</f>
        <v/>
      </c>
      <c r="C160" s="23" t="str">
        <f>IF(Eksplikatsioon!C161=0,"",Eksplikatsioon!C161)</f>
        <v/>
      </c>
      <c r="D160" s="23" t="str">
        <f>IF(Eksplikatsioon!D161=0,"",Eksplikatsioon!D161)</f>
        <v/>
      </c>
      <c r="E160" s="59"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1" t="str">
        <f>IF(Eksplikatsioon!B162=0,"",Eksplikatsioon!B162)</f>
        <v/>
      </c>
      <c r="C161" s="23" t="str">
        <f>IF(Eksplikatsioon!C162=0,"",Eksplikatsioon!C162)</f>
        <v/>
      </c>
      <c r="D161" s="23" t="str">
        <f>IF(Eksplikatsioon!D162=0,"",Eksplikatsioon!D162)</f>
        <v/>
      </c>
      <c r="E161" s="59"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1" t="str">
        <f>IF(Eksplikatsioon!B163=0,"",Eksplikatsioon!B163)</f>
        <v/>
      </c>
      <c r="C162" s="23" t="str">
        <f>IF(Eksplikatsioon!C163=0,"",Eksplikatsioon!C163)</f>
        <v/>
      </c>
      <c r="D162" s="23" t="str">
        <f>IF(Eksplikatsioon!D163=0,"",Eksplikatsioon!D163)</f>
        <v/>
      </c>
      <c r="E162" s="59"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1" t="str">
        <f>IF(Eksplikatsioon!B164=0,"",Eksplikatsioon!B164)</f>
        <v/>
      </c>
      <c r="C163" s="23" t="str">
        <f>IF(Eksplikatsioon!C164=0,"",Eksplikatsioon!C164)</f>
        <v/>
      </c>
      <c r="D163" s="23" t="str">
        <f>IF(Eksplikatsioon!D164=0,"",Eksplikatsioon!D164)</f>
        <v/>
      </c>
      <c r="E163" s="59"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1" t="str">
        <f>IF(Eksplikatsioon!B165=0,"",Eksplikatsioon!B165)</f>
        <v/>
      </c>
      <c r="C164" s="23" t="str">
        <f>IF(Eksplikatsioon!C165=0,"",Eksplikatsioon!C165)</f>
        <v/>
      </c>
      <c r="D164" s="23" t="str">
        <f>IF(Eksplikatsioon!D165=0,"",Eksplikatsioon!D165)</f>
        <v/>
      </c>
      <c r="E164" s="59"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1" t="str">
        <f>IF(Eksplikatsioon!B166=0,"",Eksplikatsioon!B166)</f>
        <v/>
      </c>
      <c r="C165" s="23" t="str">
        <f>IF(Eksplikatsioon!C166=0,"",Eksplikatsioon!C166)</f>
        <v/>
      </c>
      <c r="D165" s="23" t="str">
        <f>IF(Eksplikatsioon!D166=0,"",Eksplikatsioon!D166)</f>
        <v/>
      </c>
      <c r="E165" s="59"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1" t="str">
        <f>IF(Eksplikatsioon!B167=0,"",Eksplikatsioon!B167)</f>
        <v/>
      </c>
      <c r="C166" s="23" t="str">
        <f>IF(Eksplikatsioon!C167=0,"",Eksplikatsioon!C167)</f>
        <v/>
      </c>
      <c r="D166" s="23" t="str">
        <f>IF(Eksplikatsioon!D167=0,"",Eksplikatsioon!D167)</f>
        <v/>
      </c>
      <c r="E166" s="59"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1" t="str">
        <f>IF(Eksplikatsioon!B168=0,"",Eksplikatsioon!B168)</f>
        <v/>
      </c>
      <c r="C167" s="23" t="str">
        <f>IF(Eksplikatsioon!C168=0,"",Eksplikatsioon!C168)</f>
        <v/>
      </c>
      <c r="D167" s="23" t="str">
        <f>IF(Eksplikatsioon!D168=0,"",Eksplikatsioon!D168)</f>
        <v/>
      </c>
      <c r="E167" s="59"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1" t="str">
        <f>IF(Eksplikatsioon!B169=0,"",Eksplikatsioon!B169)</f>
        <v/>
      </c>
      <c r="C168" s="23" t="str">
        <f>IF(Eksplikatsioon!C169=0,"",Eksplikatsioon!C169)</f>
        <v/>
      </c>
      <c r="D168" s="23" t="str">
        <f>IF(Eksplikatsioon!D169=0,"",Eksplikatsioon!D169)</f>
        <v/>
      </c>
      <c r="E168" s="59"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1" t="str">
        <f>IF(Eksplikatsioon!B170=0,"",Eksplikatsioon!B170)</f>
        <v/>
      </c>
      <c r="C169" s="23" t="str">
        <f>IF(Eksplikatsioon!C170=0,"",Eksplikatsioon!C170)</f>
        <v/>
      </c>
      <c r="D169" s="23" t="str">
        <f>IF(Eksplikatsioon!D170=0,"",Eksplikatsioon!D170)</f>
        <v/>
      </c>
      <c r="E169" s="59"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1" t="str">
        <f>IF(Eksplikatsioon!B171=0,"",Eksplikatsioon!B171)</f>
        <v/>
      </c>
      <c r="C170" s="23" t="str">
        <f>IF(Eksplikatsioon!C171=0,"",Eksplikatsioon!C171)</f>
        <v/>
      </c>
      <c r="D170" s="23" t="str">
        <f>IF(Eksplikatsioon!D171=0,"",Eksplikatsioon!D171)</f>
        <v/>
      </c>
      <c r="E170" s="59"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1" t="str">
        <f>IF(Eksplikatsioon!B172=0,"",Eksplikatsioon!B172)</f>
        <v/>
      </c>
      <c r="C171" s="23" t="str">
        <f>IF(Eksplikatsioon!C172=0,"",Eksplikatsioon!C172)</f>
        <v/>
      </c>
      <c r="D171" s="23" t="str">
        <f>IF(Eksplikatsioon!D172=0,"",Eksplikatsioon!D172)</f>
        <v/>
      </c>
      <c r="E171" s="59"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1" t="str">
        <f>IF(Eksplikatsioon!B173=0,"",Eksplikatsioon!B173)</f>
        <v/>
      </c>
      <c r="C172" s="23" t="str">
        <f>IF(Eksplikatsioon!C173=0,"",Eksplikatsioon!C173)</f>
        <v/>
      </c>
      <c r="D172" s="23" t="str">
        <f>IF(Eksplikatsioon!D173=0,"",Eksplikatsioon!D173)</f>
        <v/>
      </c>
      <c r="E172" s="59"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1" t="str">
        <f>IF(Eksplikatsioon!B174=0,"",Eksplikatsioon!B174)</f>
        <v/>
      </c>
      <c r="C173" s="23" t="str">
        <f>IF(Eksplikatsioon!C174=0,"",Eksplikatsioon!C174)</f>
        <v/>
      </c>
      <c r="D173" s="23" t="str">
        <f>IF(Eksplikatsioon!D174=0,"",Eksplikatsioon!D174)</f>
        <v/>
      </c>
      <c r="E173" s="59"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1" t="str">
        <f>IF(Eksplikatsioon!B175=0,"",Eksplikatsioon!B175)</f>
        <v/>
      </c>
      <c r="C174" s="23" t="str">
        <f>IF(Eksplikatsioon!C175=0,"",Eksplikatsioon!C175)</f>
        <v/>
      </c>
      <c r="D174" s="23" t="str">
        <f>IF(Eksplikatsioon!D175=0,"",Eksplikatsioon!D175)</f>
        <v/>
      </c>
      <c r="E174" s="59"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1" t="str">
        <f>IF(Eksplikatsioon!B176=0,"",Eksplikatsioon!B176)</f>
        <v/>
      </c>
      <c r="C175" s="23" t="str">
        <f>IF(Eksplikatsioon!C176=0,"",Eksplikatsioon!C176)</f>
        <v/>
      </c>
      <c r="D175" s="23" t="str">
        <f>IF(Eksplikatsioon!D176=0,"",Eksplikatsioon!D176)</f>
        <v/>
      </c>
      <c r="E175" s="59"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1" t="str">
        <f>IF(Eksplikatsioon!B177=0,"",Eksplikatsioon!B177)</f>
        <v/>
      </c>
      <c r="C176" s="23" t="str">
        <f>IF(Eksplikatsioon!C177=0,"",Eksplikatsioon!C177)</f>
        <v/>
      </c>
      <c r="D176" s="23" t="str">
        <f>IF(Eksplikatsioon!D177=0,"",Eksplikatsioon!D177)</f>
        <v/>
      </c>
      <c r="E176" s="59"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1" t="str">
        <f>IF(Eksplikatsioon!B178=0,"",Eksplikatsioon!B178)</f>
        <v/>
      </c>
      <c r="C177" s="23" t="str">
        <f>IF(Eksplikatsioon!C178=0,"",Eksplikatsioon!C178)</f>
        <v/>
      </c>
      <c r="D177" s="23" t="str">
        <f>IF(Eksplikatsioon!D178=0,"",Eksplikatsioon!D178)</f>
        <v/>
      </c>
      <c r="E177" s="59"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1" t="str">
        <f>IF(Eksplikatsioon!B179=0,"",Eksplikatsioon!B179)</f>
        <v/>
      </c>
      <c r="C178" s="23" t="str">
        <f>IF(Eksplikatsioon!C179=0,"",Eksplikatsioon!C179)</f>
        <v/>
      </c>
      <c r="D178" s="23" t="str">
        <f>IF(Eksplikatsioon!D179=0,"",Eksplikatsioon!D179)</f>
        <v/>
      </c>
      <c r="E178" s="59"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1" t="str">
        <f>IF(Eksplikatsioon!B180=0,"",Eksplikatsioon!B180)</f>
        <v/>
      </c>
      <c r="C179" s="23" t="str">
        <f>IF(Eksplikatsioon!C180=0,"",Eksplikatsioon!C180)</f>
        <v/>
      </c>
      <c r="D179" s="23" t="str">
        <f>IF(Eksplikatsioon!D180=0,"",Eksplikatsioon!D180)</f>
        <v/>
      </c>
      <c r="E179" s="59"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1" t="str">
        <f>IF(Eksplikatsioon!B181=0,"",Eksplikatsioon!B181)</f>
        <v/>
      </c>
      <c r="C180" s="23" t="str">
        <f>IF(Eksplikatsioon!C181=0,"",Eksplikatsioon!C181)</f>
        <v/>
      </c>
      <c r="D180" s="23" t="str">
        <f>IF(Eksplikatsioon!D181=0,"",Eksplikatsioon!D181)</f>
        <v/>
      </c>
      <c r="E180" s="59"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1" t="str">
        <f>IF(Eksplikatsioon!B182=0,"",Eksplikatsioon!B182)</f>
        <v/>
      </c>
      <c r="C181" s="23" t="str">
        <f>IF(Eksplikatsioon!C182=0,"",Eksplikatsioon!C182)</f>
        <v/>
      </c>
      <c r="D181" s="23" t="str">
        <f>IF(Eksplikatsioon!D182=0,"",Eksplikatsioon!D182)</f>
        <v/>
      </c>
      <c r="E181" s="59"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1" t="str">
        <f>IF(Eksplikatsioon!B183=0,"",Eksplikatsioon!B183)</f>
        <v/>
      </c>
      <c r="C182" s="23" t="str">
        <f>IF(Eksplikatsioon!C183=0,"",Eksplikatsioon!C183)</f>
        <v/>
      </c>
      <c r="D182" s="23" t="str">
        <f>IF(Eksplikatsioon!D183=0,"",Eksplikatsioon!D183)</f>
        <v/>
      </c>
      <c r="E182" s="59"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1" t="str">
        <f>IF(Eksplikatsioon!B184=0,"",Eksplikatsioon!B184)</f>
        <v/>
      </c>
      <c r="C183" s="23" t="str">
        <f>IF(Eksplikatsioon!C184=0,"",Eksplikatsioon!C184)</f>
        <v/>
      </c>
      <c r="D183" s="23" t="str">
        <f>IF(Eksplikatsioon!D184=0,"",Eksplikatsioon!D184)</f>
        <v/>
      </c>
      <c r="E183" s="59"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1" t="str">
        <f>IF(Eksplikatsioon!B185=0,"",Eksplikatsioon!B185)</f>
        <v/>
      </c>
      <c r="C184" s="23" t="str">
        <f>IF(Eksplikatsioon!C185=0,"",Eksplikatsioon!C185)</f>
        <v/>
      </c>
      <c r="D184" s="23" t="str">
        <f>IF(Eksplikatsioon!D185=0,"",Eksplikatsioon!D185)</f>
        <v/>
      </c>
      <c r="E184" s="59"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1" t="str">
        <f>IF(Eksplikatsioon!B186=0,"",Eksplikatsioon!B186)</f>
        <v/>
      </c>
      <c r="C185" s="23" t="str">
        <f>IF(Eksplikatsioon!C186=0,"",Eksplikatsioon!C186)</f>
        <v/>
      </c>
      <c r="D185" s="23" t="str">
        <f>IF(Eksplikatsioon!D186=0,"",Eksplikatsioon!D186)</f>
        <v/>
      </c>
      <c r="E185" s="59"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1" t="str">
        <f>IF(Eksplikatsioon!B187=0,"",Eksplikatsioon!B187)</f>
        <v/>
      </c>
      <c r="C186" s="23" t="str">
        <f>IF(Eksplikatsioon!C187=0,"",Eksplikatsioon!C187)</f>
        <v/>
      </c>
      <c r="D186" s="23" t="str">
        <f>IF(Eksplikatsioon!D187=0,"",Eksplikatsioon!D187)</f>
        <v/>
      </c>
      <c r="E186" s="59"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1" t="str">
        <f>IF(Eksplikatsioon!B188=0,"",Eksplikatsioon!B188)</f>
        <v/>
      </c>
      <c r="C187" s="23" t="str">
        <f>IF(Eksplikatsioon!C188=0,"",Eksplikatsioon!C188)</f>
        <v/>
      </c>
      <c r="D187" s="23" t="str">
        <f>IF(Eksplikatsioon!D188=0,"",Eksplikatsioon!D188)</f>
        <v/>
      </c>
      <c r="E187" s="59"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1" t="str">
        <f>IF(Eksplikatsioon!B189=0,"",Eksplikatsioon!B189)</f>
        <v/>
      </c>
      <c r="C188" s="23" t="str">
        <f>IF(Eksplikatsioon!C189=0,"",Eksplikatsioon!C189)</f>
        <v/>
      </c>
      <c r="D188" s="23" t="str">
        <f>IF(Eksplikatsioon!D189=0,"",Eksplikatsioon!D189)</f>
        <v/>
      </c>
      <c r="E188" s="59"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1" t="str">
        <f>IF(Eksplikatsioon!B190=0,"",Eksplikatsioon!B190)</f>
        <v/>
      </c>
      <c r="C189" s="23" t="str">
        <f>IF(Eksplikatsioon!C190=0,"",Eksplikatsioon!C190)</f>
        <v/>
      </c>
      <c r="D189" s="23" t="str">
        <f>IF(Eksplikatsioon!D190=0,"",Eksplikatsioon!D190)</f>
        <v/>
      </c>
      <c r="E189" s="59"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1" t="str">
        <f>IF(Eksplikatsioon!B191=0,"",Eksplikatsioon!B191)</f>
        <v/>
      </c>
      <c r="C190" s="23" t="str">
        <f>IF(Eksplikatsioon!C191=0,"",Eksplikatsioon!C191)</f>
        <v/>
      </c>
      <c r="D190" s="23" t="str">
        <f>IF(Eksplikatsioon!D191=0,"",Eksplikatsioon!D191)</f>
        <v/>
      </c>
      <c r="E190" s="59"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1" t="str">
        <f>IF(Eksplikatsioon!B192=0,"",Eksplikatsioon!B192)</f>
        <v/>
      </c>
      <c r="C191" s="23" t="str">
        <f>IF(Eksplikatsioon!C192=0,"",Eksplikatsioon!C192)</f>
        <v/>
      </c>
      <c r="D191" s="23" t="str">
        <f>IF(Eksplikatsioon!D192=0,"",Eksplikatsioon!D192)</f>
        <v/>
      </c>
      <c r="E191" s="59"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1" t="str">
        <f>IF(Eksplikatsioon!B193=0,"",Eksplikatsioon!B193)</f>
        <v/>
      </c>
      <c r="C192" s="23" t="str">
        <f>IF(Eksplikatsioon!C193=0,"",Eksplikatsioon!C193)</f>
        <v/>
      </c>
      <c r="D192" s="23" t="str">
        <f>IF(Eksplikatsioon!D193=0,"",Eksplikatsioon!D193)</f>
        <v/>
      </c>
      <c r="E192" s="59"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1" t="str">
        <f>IF(Eksplikatsioon!B194=0,"",Eksplikatsioon!B194)</f>
        <v/>
      </c>
      <c r="C193" s="23" t="str">
        <f>IF(Eksplikatsioon!C194=0,"",Eksplikatsioon!C194)</f>
        <v/>
      </c>
      <c r="D193" s="23" t="str">
        <f>IF(Eksplikatsioon!D194=0,"",Eksplikatsioon!D194)</f>
        <v/>
      </c>
      <c r="E193" s="59"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1" t="str">
        <f>IF(Eksplikatsioon!B195=0,"",Eksplikatsioon!B195)</f>
        <v/>
      </c>
      <c r="C194" s="23" t="str">
        <f>IF(Eksplikatsioon!C195=0,"",Eksplikatsioon!C195)</f>
        <v/>
      </c>
      <c r="D194" s="23" t="str">
        <f>IF(Eksplikatsioon!D195=0,"",Eksplikatsioon!D195)</f>
        <v/>
      </c>
      <c r="E194" s="59"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1" t="str">
        <f>IF(Eksplikatsioon!B196=0,"",Eksplikatsioon!B196)</f>
        <v/>
      </c>
      <c r="C195" s="23" t="str">
        <f>IF(Eksplikatsioon!C196=0,"",Eksplikatsioon!C196)</f>
        <v/>
      </c>
      <c r="D195" s="23" t="str">
        <f>IF(Eksplikatsioon!D196=0,"",Eksplikatsioon!D196)</f>
        <v/>
      </c>
      <c r="E195" s="59"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1" t="str">
        <f>IF(Eksplikatsioon!B197=0,"",Eksplikatsioon!B197)</f>
        <v/>
      </c>
      <c r="C196" s="23" t="str">
        <f>IF(Eksplikatsioon!C197=0,"",Eksplikatsioon!C197)</f>
        <v/>
      </c>
      <c r="D196" s="23" t="str">
        <f>IF(Eksplikatsioon!D197=0,"",Eksplikatsioon!D197)</f>
        <v/>
      </c>
      <c r="E196" s="59"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1" t="str">
        <f>IF(Eksplikatsioon!B198=0,"",Eksplikatsioon!B198)</f>
        <v/>
      </c>
      <c r="C197" s="23" t="str">
        <f>IF(Eksplikatsioon!C198=0,"",Eksplikatsioon!C198)</f>
        <v/>
      </c>
      <c r="D197" s="23" t="str">
        <f>IF(Eksplikatsioon!D198=0,"",Eksplikatsioon!D198)</f>
        <v/>
      </c>
      <c r="E197" s="59"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1" t="str">
        <f>IF(Eksplikatsioon!B199=0,"",Eksplikatsioon!B199)</f>
        <v/>
      </c>
      <c r="C198" s="23" t="str">
        <f>IF(Eksplikatsioon!C199=0,"",Eksplikatsioon!C199)</f>
        <v/>
      </c>
      <c r="D198" s="23" t="str">
        <f>IF(Eksplikatsioon!D199=0,"",Eksplikatsioon!D199)</f>
        <v/>
      </c>
      <c r="E198" s="59"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1" t="str">
        <f>IF(Eksplikatsioon!B200=0,"",Eksplikatsioon!B200)</f>
        <v/>
      </c>
      <c r="C199" s="23" t="str">
        <f>IF(Eksplikatsioon!C200=0,"",Eksplikatsioon!C200)</f>
        <v/>
      </c>
      <c r="D199" s="23" t="str">
        <f>IF(Eksplikatsioon!D200=0,"",Eksplikatsioon!D200)</f>
        <v/>
      </c>
      <c r="E199" s="59"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1" t="str">
        <f>IF(Eksplikatsioon!B201=0,"",Eksplikatsioon!B201)</f>
        <v/>
      </c>
      <c r="C200" s="23" t="str">
        <f>IF(Eksplikatsioon!C201=0,"",Eksplikatsioon!C201)</f>
        <v/>
      </c>
      <c r="D200" s="23" t="str">
        <f>IF(Eksplikatsioon!D201=0,"",Eksplikatsioon!D201)</f>
        <v/>
      </c>
      <c r="E200" s="59"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1" t="str">
        <f>IF(Eksplikatsioon!B202=0,"",Eksplikatsioon!B202)</f>
        <v/>
      </c>
      <c r="C201" s="23" t="str">
        <f>IF(Eksplikatsioon!C202=0,"",Eksplikatsioon!C202)</f>
        <v/>
      </c>
      <c r="D201" s="23" t="str">
        <f>IF(Eksplikatsioon!D202=0,"",Eksplikatsioon!D202)</f>
        <v/>
      </c>
      <c r="E201" s="59"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1" t="str">
        <f>IF(Eksplikatsioon!B203=0,"",Eksplikatsioon!B203)</f>
        <v/>
      </c>
      <c r="C202" s="23" t="str">
        <f>IF(Eksplikatsioon!C203=0,"",Eksplikatsioon!C203)</f>
        <v/>
      </c>
      <c r="D202" s="23" t="str">
        <f>IF(Eksplikatsioon!D203=0,"",Eksplikatsioon!D203)</f>
        <v/>
      </c>
      <c r="E202" s="59"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1" t="str">
        <f>IF(Eksplikatsioon!B204=0,"",Eksplikatsioon!B204)</f>
        <v/>
      </c>
      <c r="C203" s="23" t="str">
        <f>IF(Eksplikatsioon!C204=0,"",Eksplikatsioon!C204)</f>
        <v/>
      </c>
      <c r="D203" s="23" t="str">
        <f>IF(Eksplikatsioon!D204=0,"",Eksplikatsioon!D204)</f>
        <v/>
      </c>
      <c r="E203" s="59"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1" t="str">
        <f>IF(Eksplikatsioon!B205=0,"",Eksplikatsioon!B205)</f>
        <v/>
      </c>
      <c r="C204" s="23" t="str">
        <f>IF(Eksplikatsioon!C205=0,"",Eksplikatsioon!C205)</f>
        <v/>
      </c>
      <c r="D204" s="23" t="str">
        <f>IF(Eksplikatsioon!D205=0,"",Eksplikatsioon!D205)</f>
        <v/>
      </c>
      <c r="E204" s="59"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1" t="str">
        <f>IF(Eksplikatsioon!B206=0,"",Eksplikatsioon!B206)</f>
        <v/>
      </c>
      <c r="C205" s="23" t="str">
        <f>IF(Eksplikatsioon!C206=0,"",Eksplikatsioon!C206)</f>
        <v/>
      </c>
      <c r="D205" s="23" t="str">
        <f>IF(Eksplikatsioon!D206=0,"",Eksplikatsioon!D206)</f>
        <v/>
      </c>
      <c r="E205" s="59"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1" t="str">
        <f>IF(Eksplikatsioon!B207=0,"",Eksplikatsioon!B207)</f>
        <v/>
      </c>
      <c r="C206" s="23" t="str">
        <f>IF(Eksplikatsioon!C207=0,"",Eksplikatsioon!C207)</f>
        <v/>
      </c>
      <c r="D206" s="23" t="str">
        <f>IF(Eksplikatsioon!D207=0,"",Eksplikatsioon!D207)</f>
        <v/>
      </c>
      <c r="E206" s="59"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1" t="str">
        <f>IF(Eksplikatsioon!B208=0,"",Eksplikatsioon!B208)</f>
        <v/>
      </c>
      <c r="C207" s="23" t="str">
        <f>IF(Eksplikatsioon!C208=0,"",Eksplikatsioon!C208)</f>
        <v/>
      </c>
      <c r="D207" s="23" t="str">
        <f>IF(Eksplikatsioon!D208=0,"",Eksplikatsioon!D208)</f>
        <v/>
      </c>
      <c r="E207" s="59"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1" t="str">
        <f>IF(Eksplikatsioon!B209=0,"",Eksplikatsioon!B209)</f>
        <v/>
      </c>
      <c r="C208" s="23" t="str">
        <f>IF(Eksplikatsioon!C209=0,"",Eksplikatsioon!C209)</f>
        <v/>
      </c>
      <c r="D208" s="23" t="str">
        <f>IF(Eksplikatsioon!D209=0,"",Eksplikatsioon!D209)</f>
        <v/>
      </c>
      <c r="E208" s="59"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1" t="str">
        <f>IF(Eksplikatsioon!B210=0,"",Eksplikatsioon!B210)</f>
        <v/>
      </c>
      <c r="C209" s="23" t="str">
        <f>IF(Eksplikatsioon!C210=0,"",Eksplikatsioon!C210)</f>
        <v/>
      </c>
      <c r="D209" s="23" t="str">
        <f>IF(Eksplikatsioon!D210=0,"",Eksplikatsioon!D210)</f>
        <v/>
      </c>
      <c r="E209" s="59"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1" t="str">
        <f>IF(Eksplikatsioon!B211=0,"",Eksplikatsioon!B211)</f>
        <v/>
      </c>
      <c r="C210" s="23" t="str">
        <f>IF(Eksplikatsioon!C211=0,"",Eksplikatsioon!C211)</f>
        <v/>
      </c>
      <c r="D210" s="23" t="str">
        <f>IF(Eksplikatsioon!D211=0,"",Eksplikatsioon!D211)</f>
        <v/>
      </c>
      <c r="E210" s="59"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1" t="str">
        <f>IF(Eksplikatsioon!B212=0,"",Eksplikatsioon!B212)</f>
        <v/>
      </c>
      <c r="C211" s="23" t="str">
        <f>IF(Eksplikatsioon!C212=0,"",Eksplikatsioon!C212)</f>
        <v/>
      </c>
      <c r="D211" s="23" t="str">
        <f>IF(Eksplikatsioon!D212=0,"",Eksplikatsioon!D212)</f>
        <v/>
      </c>
      <c r="E211" s="59"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1" t="str">
        <f>IF(Eksplikatsioon!B213=0,"",Eksplikatsioon!B213)</f>
        <v/>
      </c>
      <c r="C212" s="23" t="str">
        <f>IF(Eksplikatsioon!C213=0,"",Eksplikatsioon!C213)</f>
        <v/>
      </c>
      <c r="D212" s="23" t="str">
        <f>IF(Eksplikatsioon!D213=0,"",Eksplikatsioon!D213)</f>
        <v/>
      </c>
      <c r="E212" s="59"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1" t="str">
        <f>IF(Eksplikatsioon!B214=0,"",Eksplikatsioon!B214)</f>
        <v/>
      </c>
      <c r="C213" s="23" t="str">
        <f>IF(Eksplikatsioon!C214=0,"",Eksplikatsioon!C214)</f>
        <v/>
      </c>
      <c r="D213" s="23" t="str">
        <f>IF(Eksplikatsioon!D214=0,"",Eksplikatsioon!D214)</f>
        <v/>
      </c>
      <c r="E213" s="59"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1" t="str">
        <f>IF(Eksplikatsioon!B215=0,"",Eksplikatsioon!B215)</f>
        <v/>
      </c>
      <c r="C214" s="23" t="str">
        <f>IF(Eksplikatsioon!C215=0,"",Eksplikatsioon!C215)</f>
        <v/>
      </c>
      <c r="D214" s="23" t="str">
        <f>IF(Eksplikatsioon!D215=0,"",Eksplikatsioon!D215)</f>
        <v/>
      </c>
      <c r="E214" s="59"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1" t="str">
        <f>IF(Eksplikatsioon!B216=0,"",Eksplikatsioon!B216)</f>
        <v/>
      </c>
      <c r="C215" s="23" t="str">
        <f>IF(Eksplikatsioon!C216=0,"",Eksplikatsioon!C216)</f>
        <v/>
      </c>
      <c r="D215" s="23" t="str">
        <f>IF(Eksplikatsioon!D216=0,"",Eksplikatsioon!D216)</f>
        <v/>
      </c>
      <c r="E215" s="59"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1" t="str">
        <f>IF(Eksplikatsioon!B217=0,"",Eksplikatsioon!B217)</f>
        <v/>
      </c>
      <c r="C216" s="23" t="str">
        <f>IF(Eksplikatsioon!C217=0,"",Eksplikatsioon!C217)</f>
        <v/>
      </c>
      <c r="D216" s="23" t="str">
        <f>IF(Eksplikatsioon!D217=0,"",Eksplikatsioon!D217)</f>
        <v/>
      </c>
      <c r="E216" s="59"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1" t="str">
        <f>IF(Eksplikatsioon!B218=0,"",Eksplikatsioon!B218)</f>
        <v/>
      </c>
      <c r="C217" s="23" t="str">
        <f>IF(Eksplikatsioon!C218=0,"",Eksplikatsioon!C218)</f>
        <v/>
      </c>
      <c r="D217" s="23" t="str">
        <f>IF(Eksplikatsioon!D218=0,"",Eksplikatsioon!D218)</f>
        <v/>
      </c>
      <c r="E217" s="59"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1" t="str">
        <f>IF(Eksplikatsioon!B219=0,"",Eksplikatsioon!B219)</f>
        <v/>
      </c>
      <c r="C218" s="23" t="str">
        <f>IF(Eksplikatsioon!C219=0,"",Eksplikatsioon!C219)</f>
        <v/>
      </c>
      <c r="D218" s="23" t="str">
        <f>IF(Eksplikatsioon!D219=0,"",Eksplikatsioon!D219)</f>
        <v/>
      </c>
      <c r="E218" s="59"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1" t="str">
        <f>IF(Eksplikatsioon!B220=0,"",Eksplikatsioon!B220)</f>
        <v/>
      </c>
      <c r="C219" s="23" t="str">
        <f>IF(Eksplikatsioon!C220=0,"",Eksplikatsioon!C220)</f>
        <v/>
      </c>
      <c r="D219" s="23" t="str">
        <f>IF(Eksplikatsioon!D220=0,"",Eksplikatsioon!D220)</f>
        <v/>
      </c>
      <c r="E219" s="59"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1" t="str">
        <f>IF(Eksplikatsioon!B221=0,"",Eksplikatsioon!B221)</f>
        <v/>
      </c>
      <c r="C220" s="23" t="str">
        <f>IF(Eksplikatsioon!C221=0,"",Eksplikatsioon!C221)</f>
        <v/>
      </c>
      <c r="D220" s="23" t="str">
        <f>IF(Eksplikatsioon!D221=0,"",Eksplikatsioon!D221)</f>
        <v/>
      </c>
      <c r="E220" s="59"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1" t="str">
        <f>IF(Eksplikatsioon!B222=0,"",Eksplikatsioon!B222)</f>
        <v/>
      </c>
      <c r="C221" s="23" t="str">
        <f>IF(Eksplikatsioon!C222=0,"",Eksplikatsioon!C222)</f>
        <v/>
      </c>
      <c r="D221" s="23" t="str">
        <f>IF(Eksplikatsioon!D222=0,"",Eksplikatsioon!D222)</f>
        <v/>
      </c>
      <c r="E221" s="59"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1" t="str">
        <f>IF(Eksplikatsioon!B223=0,"",Eksplikatsioon!B223)</f>
        <v/>
      </c>
      <c r="C222" s="23" t="str">
        <f>IF(Eksplikatsioon!C223=0,"",Eksplikatsioon!C223)</f>
        <v/>
      </c>
      <c r="D222" s="23" t="str">
        <f>IF(Eksplikatsioon!D223=0,"",Eksplikatsioon!D223)</f>
        <v/>
      </c>
      <c r="E222" s="59"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1" t="str">
        <f>IF(Eksplikatsioon!B224=0,"",Eksplikatsioon!B224)</f>
        <v/>
      </c>
      <c r="C223" s="23" t="str">
        <f>IF(Eksplikatsioon!C224=0,"",Eksplikatsioon!C224)</f>
        <v/>
      </c>
      <c r="D223" s="23" t="str">
        <f>IF(Eksplikatsioon!D224=0,"",Eksplikatsioon!D224)</f>
        <v/>
      </c>
      <c r="E223" s="59"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1" t="str">
        <f>IF(Eksplikatsioon!B225=0,"",Eksplikatsioon!B225)</f>
        <v/>
      </c>
      <c r="C224" s="23" t="str">
        <f>IF(Eksplikatsioon!C225=0,"",Eksplikatsioon!C225)</f>
        <v/>
      </c>
      <c r="D224" s="23" t="str">
        <f>IF(Eksplikatsioon!D225=0,"",Eksplikatsioon!D225)</f>
        <v/>
      </c>
      <c r="E224" s="59"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1" t="str">
        <f>IF(Eksplikatsioon!B226=0,"",Eksplikatsioon!B226)</f>
        <v/>
      </c>
      <c r="C225" s="23" t="str">
        <f>IF(Eksplikatsioon!C226=0,"",Eksplikatsioon!C226)</f>
        <v/>
      </c>
      <c r="D225" s="23" t="str">
        <f>IF(Eksplikatsioon!D226=0,"",Eksplikatsioon!D226)</f>
        <v/>
      </c>
      <c r="E225" s="59"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1" t="str">
        <f>IF(Eksplikatsioon!B227=0,"",Eksplikatsioon!B227)</f>
        <v/>
      </c>
      <c r="C226" s="23" t="str">
        <f>IF(Eksplikatsioon!C227=0,"",Eksplikatsioon!C227)</f>
        <v/>
      </c>
      <c r="D226" s="23" t="str">
        <f>IF(Eksplikatsioon!D227=0,"",Eksplikatsioon!D227)</f>
        <v/>
      </c>
      <c r="E226" s="59"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1" t="str">
        <f>IF(Eksplikatsioon!B228=0,"",Eksplikatsioon!B228)</f>
        <v/>
      </c>
      <c r="C227" s="23" t="str">
        <f>IF(Eksplikatsioon!C228=0,"",Eksplikatsioon!C228)</f>
        <v/>
      </c>
      <c r="D227" s="23" t="str">
        <f>IF(Eksplikatsioon!D228=0,"",Eksplikatsioon!D228)</f>
        <v/>
      </c>
      <c r="E227" s="59"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1" t="str">
        <f>IF(Eksplikatsioon!B229=0,"",Eksplikatsioon!B229)</f>
        <v/>
      </c>
      <c r="C228" s="23" t="str">
        <f>IF(Eksplikatsioon!C229=0,"",Eksplikatsioon!C229)</f>
        <v/>
      </c>
      <c r="D228" s="23" t="str">
        <f>IF(Eksplikatsioon!D229=0,"",Eksplikatsioon!D229)</f>
        <v/>
      </c>
      <c r="E228" s="59"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1" t="str">
        <f>IF(Eksplikatsioon!B230=0,"",Eksplikatsioon!B230)</f>
        <v/>
      </c>
      <c r="C229" s="23" t="str">
        <f>IF(Eksplikatsioon!C230=0,"",Eksplikatsioon!C230)</f>
        <v/>
      </c>
      <c r="D229" s="23" t="str">
        <f>IF(Eksplikatsioon!D230=0,"",Eksplikatsioon!D230)</f>
        <v/>
      </c>
      <c r="E229" s="59"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1" t="str">
        <f>IF(Eksplikatsioon!B231=0,"",Eksplikatsioon!B231)</f>
        <v/>
      </c>
      <c r="C230" s="23" t="str">
        <f>IF(Eksplikatsioon!C231=0,"",Eksplikatsioon!C231)</f>
        <v/>
      </c>
      <c r="D230" s="23" t="str">
        <f>IF(Eksplikatsioon!D231=0,"",Eksplikatsioon!D231)</f>
        <v/>
      </c>
      <c r="E230" s="59"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1" t="str">
        <f>IF(Eksplikatsioon!B232=0,"",Eksplikatsioon!B232)</f>
        <v/>
      </c>
      <c r="C231" s="23" t="str">
        <f>IF(Eksplikatsioon!C232=0,"",Eksplikatsioon!C232)</f>
        <v/>
      </c>
      <c r="D231" s="23" t="str">
        <f>IF(Eksplikatsioon!D232=0,"",Eksplikatsioon!D232)</f>
        <v/>
      </c>
      <c r="E231" s="59"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1" t="str">
        <f>IF(Eksplikatsioon!B233=0,"",Eksplikatsioon!B233)</f>
        <v/>
      </c>
      <c r="C232" s="23" t="str">
        <f>IF(Eksplikatsioon!C233=0,"",Eksplikatsioon!C233)</f>
        <v/>
      </c>
      <c r="D232" s="23" t="str">
        <f>IF(Eksplikatsioon!D233=0,"",Eksplikatsioon!D233)</f>
        <v/>
      </c>
      <c r="E232" s="59"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1" t="str">
        <f>IF(Eksplikatsioon!B234=0,"",Eksplikatsioon!B234)</f>
        <v/>
      </c>
      <c r="C233" s="23" t="str">
        <f>IF(Eksplikatsioon!C234=0,"",Eksplikatsioon!C234)</f>
        <v/>
      </c>
      <c r="D233" s="23" t="str">
        <f>IF(Eksplikatsioon!D234=0,"",Eksplikatsioon!D234)</f>
        <v/>
      </c>
      <c r="E233" s="59"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1" t="str">
        <f>IF(Eksplikatsioon!B235=0,"",Eksplikatsioon!B235)</f>
        <v/>
      </c>
      <c r="C234" s="23" t="str">
        <f>IF(Eksplikatsioon!C235=0,"",Eksplikatsioon!C235)</f>
        <v/>
      </c>
      <c r="D234" s="23" t="str">
        <f>IF(Eksplikatsioon!D235=0,"",Eksplikatsioon!D235)</f>
        <v/>
      </c>
      <c r="E234" s="59"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1" t="str">
        <f>IF(Eksplikatsioon!B236=0,"",Eksplikatsioon!B236)</f>
        <v/>
      </c>
      <c r="C235" s="23" t="str">
        <f>IF(Eksplikatsioon!C236=0,"",Eksplikatsioon!C236)</f>
        <v/>
      </c>
      <c r="D235" s="23" t="str">
        <f>IF(Eksplikatsioon!D236=0,"",Eksplikatsioon!D236)</f>
        <v/>
      </c>
      <c r="E235" s="59"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1" t="str">
        <f>IF(Eksplikatsioon!B237=0,"",Eksplikatsioon!B237)</f>
        <v/>
      </c>
      <c r="C236" s="23" t="str">
        <f>IF(Eksplikatsioon!C237=0,"",Eksplikatsioon!C237)</f>
        <v/>
      </c>
      <c r="D236" s="23" t="str">
        <f>IF(Eksplikatsioon!D237=0,"",Eksplikatsioon!D237)</f>
        <v/>
      </c>
      <c r="E236" s="59"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1" t="str">
        <f>IF(Eksplikatsioon!B238=0,"",Eksplikatsioon!B238)</f>
        <v/>
      </c>
      <c r="C237" s="23" t="str">
        <f>IF(Eksplikatsioon!C238=0,"",Eksplikatsioon!C238)</f>
        <v/>
      </c>
      <c r="D237" s="23" t="str">
        <f>IF(Eksplikatsioon!D238=0,"",Eksplikatsioon!D238)</f>
        <v/>
      </c>
      <c r="E237" s="59"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1" t="str">
        <f>IF(Eksplikatsioon!B239=0,"",Eksplikatsioon!B239)</f>
        <v/>
      </c>
      <c r="C238" s="23" t="str">
        <f>IF(Eksplikatsioon!C239=0,"",Eksplikatsioon!C239)</f>
        <v/>
      </c>
      <c r="D238" s="23" t="str">
        <f>IF(Eksplikatsioon!D239=0,"",Eksplikatsioon!D239)</f>
        <v/>
      </c>
      <c r="E238" s="59"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1" t="str">
        <f>IF(Eksplikatsioon!B240=0,"",Eksplikatsioon!B240)</f>
        <v/>
      </c>
      <c r="C239" s="23" t="str">
        <f>IF(Eksplikatsioon!C240=0,"",Eksplikatsioon!C240)</f>
        <v/>
      </c>
      <c r="D239" s="23" t="str">
        <f>IF(Eksplikatsioon!D240=0,"",Eksplikatsioon!D240)</f>
        <v/>
      </c>
      <c r="E239" s="59"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1" t="str">
        <f>IF(Eksplikatsioon!B241=0,"",Eksplikatsioon!B241)</f>
        <v/>
      </c>
      <c r="C240" s="23" t="str">
        <f>IF(Eksplikatsioon!C241=0,"",Eksplikatsioon!C241)</f>
        <v/>
      </c>
      <c r="D240" s="23" t="str">
        <f>IF(Eksplikatsioon!D241=0,"",Eksplikatsioon!D241)</f>
        <v/>
      </c>
      <c r="E240" s="59"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1" t="str">
        <f>IF(Eksplikatsioon!B242=0,"",Eksplikatsioon!B242)</f>
        <v/>
      </c>
      <c r="C241" s="23" t="str">
        <f>IF(Eksplikatsioon!C242=0,"",Eksplikatsioon!C242)</f>
        <v/>
      </c>
      <c r="D241" s="23" t="str">
        <f>IF(Eksplikatsioon!D242=0,"",Eksplikatsioon!D242)</f>
        <v/>
      </c>
      <c r="E241" s="59"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1" t="str">
        <f>IF(Eksplikatsioon!B243=0,"",Eksplikatsioon!B243)</f>
        <v/>
      </c>
      <c r="C242" s="23" t="str">
        <f>IF(Eksplikatsioon!C243=0,"",Eksplikatsioon!C243)</f>
        <v/>
      </c>
      <c r="D242" s="23" t="str">
        <f>IF(Eksplikatsioon!D243=0,"",Eksplikatsioon!D243)</f>
        <v/>
      </c>
      <c r="E242" s="59"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1" t="str">
        <f>IF(Eksplikatsioon!B244=0,"",Eksplikatsioon!B244)</f>
        <v/>
      </c>
      <c r="C243" s="23" t="str">
        <f>IF(Eksplikatsioon!C244=0,"",Eksplikatsioon!C244)</f>
        <v/>
      </c>
      <c r="D243" s="23" t="str">
        <f>IF(Eksplikatsioon!D244=0,"",Eksplikatsioon!D244)</f>
        <v/>
      </c>
      <c r="E243" s="59"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1" t="str">
        <f>IF(Eksplikatsioon!B245=0,"",Eksplikatsioon!B245)</f>
        <v/>
      </c>
      <c r="C244" s="23" t="str">
        <f>IF(Eksplikatsioon!C245=0,"",Eksplikatsioon!C245)</f>
        <v/>
      </c>
      <c r="D244" s="23" t="str">
        <f>IF(Eksplikatsioon!D245=0,"",Eksplikatsioon!D245)</f>
        <v/>
      </c>
      <c r="E244" s="59"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1" t="str">
        <f>IF(Eksplikatsioon!B246=0,"",Eksplikatsioon!B246)</f>
        <v/>
      </c>
      <c r="C245" s="23" t="str">
        <f>IF(Eksplikatsioon!C246=0,"",Eksplikatsioon!C246)</f>
        <v/>
      </c>
      <c r="D245" s="23" t="str">
        <f>IF(Eksplikatsioon!D246=0,"",Eksplikatsioon!D246)</f>
        <v/>
      </c>
      <c r="E245" s="59"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1" t="str">
        <f>IF(Eksplikatsioon!B247=0,"",Eksplikatsioon!B247)</f>
        <v/>
      </c>
      <c r="C246" s="23" t="str">
        <f>IF(Eksplikatsioon!C247=0,"",Eksplikatsioon!C247)</f>
        <v/>
      </c>
      <c r="D246" s="23" t="str">
        <f>IF(Eksplikatsioon!D247=0,"",Eksplikatsioon!D247)</f>
        <v/>
      </c>
      <c r="E246" s="59"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1" t="str">
        <f>IF(Eksplikatsioon!B248=0,"",Eksplikatsioon!B248)</f>
        <v/>
      </c>
      <c r="C247" s="23" t="str">
        <f>IF(Eksplikatsioon!C248=0,"",Eksplikatsioon!C248)</f>
        <v/>
      </c>
      <c r="D247" s="23" t="str">
        <f>IF(Eksplikatsioon!D248=0,"",Eksplikatsioon!D248)</f>
        <v/>
      </c>
      <c r="E247" s="59"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1" t="str">
        <f>IF(Eksplikatsioon!B249=0,"",Eksplikatsioon!B249)</f>
        <v/>
      </c>
      <c r="C248" s="23" t="str">
        <f>IF(Eksplikatsioon!C249=0,"",Eksplikatsioon!C249)</f>
        <v/>
      </c>
      <c r="D248" s="23" t="str">
        <f>IF(Eksplikatsioon!D249=0,"",Eksplikatsioon!D249)</f>
        <v/>
      </c>
      <c r="E248" s="59"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1" t="str">
        <f>IF(Eksplikatsioon!B250=0,"",Eksplikatsioon!B250)</f>
        <v/>
      </c>
      <c r="C249" s="23" t="str">
        <f>IF(Eksplikatsioon!C250=0,"",Eksplikatsioon!C250)</f>
        <v/>
      </c>
      <c r="D249" s="23" t="str">
        <f>IF(Eksplikatsioon!D250=0,"",Eksplikatsioon!D250)</f>
        <v/>
      </c>
      <c r="E249" s="59"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1" t="str">
        <f>IF(Eksplikatsioon!B251=0,"",Eksplikatsioon!B251)</f>
        <v/>
      </c>
      <c r="C250" s="23" t="str">
        <f>IF(Eksplikatsioon!C251=0,"",Eksplikatsioon!C251)</f>
        <v/>
      </c>
      <c r="D250" s="23" t="str">
        <f>IF(Eksplikatsioon!D251=0,"",Eksplikatsioon!D251)</f>
        <v/>
      </c>
      <c r="E250" s="59"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1" t="str">
        <f>IF(Eksplikatsioon!B252=0,"",Eksplikatsioon!B252)</f>
        <v/>
      </c>
      <c r="C251" s="23" t="str">
        <f>IF(Eksplikatsioon!C252=0,"",Eksplikatsioon!C252)</f>
        <v/>
      </c>
      <c r="D251" s="23" t="str">
        <f>IF(Eksplikatsioon!D252=0,"",Eksplikatsioon!D252)</f>
        <v/>
      </c>
      <c r="E251" s="59"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1" t="str">
        <f>IF(Eksplikatsioon!B253=0,"",Eksplikatsioon!B253)</f>
        <v/>
      </c>
      <c r="C252" s="23" t="str">
        <f>IF(Eksplikatsioon!C253=0,"",Eksplikatsioon!C253)</f>
        <v/>
      </c>
      <c r="D252" s="23" t="str">
        <f>IF(Eksplikatsioon!D253=0,"",Eksplikatsioon!D253)</f>
        <v/>
      </c>
      <c r="E252" s="59"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1" t="str">
        <f>IF(Eksplikatsioon!B254=0,"",Eksplikatsioon!B254)</f>
        <v/>
      </c>
      <c r="C253" s="23" t="str">
        <f>IF(Eksplikatsioon!C254=0,"",Eksplikatsioon!C254)</f>
        <v/>
      </c>
      <c r="D253" s="23" t="str">
        <f>IF(Eksplikatsioon!D254=0,"",Eksplikatsioon!D254)</f>
        <v/>
      </c>
      <c r="E253" s="59"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1" t="str">
        <f>IF(Eksplikatsioon!B255=0,"",Eksplikatsioon!B255)</f>
        <v/>
      </c>
      <c r="C254" s="23" t="str">
        <f>IF(Eksplikatsioon!C255=0,"",Eksplikatsioon!C255)</f>
        <v/>
      </c>
      <c r="D254" s="23" t="str">
        <f>IF(Eksplikatsioon!D255=0,"",Eksplikatsioon!D255)</f>
        <v/>
      </c>
      <c r="E254" s="59"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1" t="str">
        <f>IF(Eksplikatsioon!B256=0,"",Eksplikatsioon!B256)</f>
        <v/>
      </c>
      <c r="C255" s="23" t="str">
        <f>IF(Eksplikatsioon!C256=0,"",Eksplikatsioon!C256)</f>
        <v/>
      </c>
      <c r="D255" s="23" t="str">
        <f>IF(Eksplikatsioon!D256=0,"",Eksplikatsioon!D256)</f>
        <v/>
      </c>
      <c r="E255" s="59"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1" t="str">
        <f>IF(Eksplikatsioon!B257=0,"",Eksplikatsioon!B257)</f>
        <v/>
      </c>
      <c r="C256" s="23" t="str">
        <f>IF(Eksplikatsioon!C257=0,"",Eksplikatsioon!C257)</f>
        <v/>
      </c>
      <c r="D256" s="23" t="str">
        <f>IF(Eksplikatsioon!D257=0,"",Eksplikatsioon!D257)</f>
        <v/>
      </c>
      <c r="E256" s="59"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1" t="str">
        <f>IF(Eksplikatsioon!B258=0,"",Eksplikatsioon!B258)</f>
        <v/>
      </c>
      <c r="C257" s="23" t="str">
        <f>IF(Eksplikatsioon!C258=0,"",Eksplikatsioon!C258)</f>
        <v/>
      </c>
      <c r="D257" s="23" t="str">
        <f>IF(Eksplikatsioon!D258=0,"",Eksplikatsioon!D258)</f>
        <v/>
      </c>
      <c r="E257" s="59"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1" t="str">
        <f>IF(Eksplikatsioon!B259=0,"",Eksplikatsioon!B259)</f>
        <v/>
      </c>
      <c r="C258" s="23" t="str">
        <f>IF(Eksplikatsioon!C259=0,"",Eksplikatsioon!C259)</f>
        <v/>
      </c>
      <c r="D258" s="23" t="str">
        <f>IF(Eksplikatsioon!D259=0,"",Eksplikatsioon!D259)</f>
        <v/>
      </c>
      <c r="E258" s="59"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1" t="str">
        <f>IF(Eksplikatsioon!B260=0,"",Eksplikatsioon!B260)</f>
        <v/>
      </c>
      <c r="C259" s="23" t="str">
        <f>IF(Eksplikatsioon!C260=0,"",Eksplikatsioon!C260)</f>
        <v/>
      </c>
      <c r="D259" s="23" t="str">
        <f>IF(Eksplikatsioon!D260=0,"",Eksplikatsioon!D260)</f>
        <v/>
      </c>
      <c r="E259" s="59"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1" t="str">
        <f>IF(Eksplikatsioon!B261=0,"",Eksplikatsioon!B261)</f>
        <v/>
      </c>
      <c r="C260" s="23" t="str">
        <f>IF(Eksplikatsioon!C261=0,"",Eksplikatsioon!C261)</f>
        <v/>
      </c>
      <c r="D260" s="23" t="str">
        <f>IF(Eksplikatsioon!D261=0,"",Eksplikatsioon!D261)</f>
        <v/>
      </c>
      <c r="E260" s="59"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1" t="str">
        <f>IF(Eksplikatsioon!B262=0,"",Eksplikatsioon!B262)</f>
        <v/>
      </c>
      <c r="C261" s="23" t="str">
        <f>IF(Eksplikatsioon!C262=0,"",Eksplikatsioon!C262)</f>
        <v/>
      </c>
      <c r="D261" s="23" t="str">
        <f>IF(Eksplikatsioon!D262=0,"",Eksplikatsioon!D262)</f>
        <v/>
      </c>
      <c r="E261" s="59"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1" t="str">
        <f>IF(Eksplikatsioon!B263=0,"",Eksplikatsioon!B263)</f>
        <v/>
      </c>
      <c r="C262" s="23" t="str">
        <f>IF(Eksplikatsioon!C263=0,"",Eksplikatsioon!C263)</f>
        <v/>
      </c>
      <c r="D262" s="23" t="str">
        <f>IF(Eksplikatsioon!D263=0,"",Eksplikatsioon!D263)</f>
        <v/>
      </c>
      <c r="E262" s="59"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1" t="str">
        <f>IF(Eksplikatsioon!B264=0,"",Eksplikatsioon!B264)</f>
        <v/>
      </c>
      <c r="C263" s="23" t="str">
        <f>IF(Eksplikatsioon!C264=0,"",Eksplikatsioon!C264)</f>
        <v/>
      </c>
      <c r="D263" s="23" t="str">
        <f>IF(Eksplikatsioon!D264=0,"",Eksplikatsioon!D264)</f>
        <v/>
      </c>
      <c r="E263" s="59"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1" t="str">
        <f>IF(Eksplikatsioon!B265=0,"",Eksplikatsioon!B265)</f>
        <v/>
      </c>
      <c r="C264" s="23" t="str">
        <f>IF(Eksplikatsioon!C265=0,"",Eksplikatsioon!C265)</f>
        <v/>
      </c>
      <c r="D264" s="23" t="str">
        <f>IF(Eksplikatsioon!D265=0,"",Eksplikatsioon!D265)</f>
        <v/>
      </c>
      <c r="E264" s="59"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1" t="str">
        <f>IF(Eksplikatsioon!B266=0,"",Eksplikatsioon!B266)</f>
        <v/>
      </c>
      <c r="C265" s="23" t="str">
        <f>IF(Eksplikatsioon!C266=0,"",Eksplikatsioon!C266)</f>
        <v/>
      </c>
      <c r="D265" s="23" t="str">
        <f>IF(Eksplikatsioon!D266=0,"",Eksplikatsioon!D266)</f>
        <v/>
      </c>
      <c r="E265" s="59"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1" t="str">
        <f>IF(Eksplikatsioon!B267=0,"",Eksplikatsioon!B267)</f>
        <v/>
      </c>
      <c r="C266" s="23" t="str">
        <f>IF(Eksplikatsioon!C267=0,"",Eksplikatsioon!C267)</f>
        <v/>
      </c>
      <c r="D266" s="23" t="str">
        <f>IF(Eksplikatsioon!D267=0,"",Eksplikatsioon!D267)</f>
        <v/>
      </c>
      <c r="E266" s="59"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1" t="str">
        <f>IF(Eksplikatsioon!B268=0,"",Eksplikatsioon!B268)</f>
        <v/>
      </c>
      <c r="C267" s="23" t="str">
        <f>IF(Eksplikatsioon!C268=0,"",Eksplikatsioon!C268)</f>
        <v/>
      </c>
      <c r="D267" s="23" t="str">
        <f>IF(Eksplikatsioon!D268=0,"",Eksplikatsioon!D268)</f>
        <v/>
      </c>
      <c r="E267" s="59"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1" t="str">
        <f>IF(Eksplikatsioon!B269=0,"",Eksplikatsioon!B269)</f>
        <v/>
      </c>
      <c r="C268" s="23" t="str">
        <f>IF(Eksplikatsioon!C269=0,"",Eksplikatsioon!C269)</f>
        <v/>
      </c>
      <c r="D268" s="23" t="str">
        <f>IF(Eksplikatsioon!D269=0,"",Eksplikatsioon!D269)</f>
        <v/>
      </c>
      <c r="E268" s="59"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1" t="str">
        <f>IF(Eksplikatsioon!B270=0,"",Eksplikatsioon!B270)</f>
        <v/>
      </c>
      <c r="C269" s="23" t="str">
        <f>IF(Eksplikatsioon!C270=0,"",Eksplikatsioon!C270)</f>
        <v/>
      </c>
      <c r="D269" s="23" t="str">
        <f>IF(Eksplikatsioon!D270=0,"",Eksplikatsioon!D270)</f>
        <v/>
      </c>
      <c r="E269" s="59"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1" t="str">
        <f>IF(Eksplikatsioon!B271=0,"",Eksplikatsioon!B271)</f>
        <v/>
      </c>
      <c r="C270" s="23" t="str">
        <f>IF(Eksplikatsioon!C271=0,"",Eksplikatsioon!C271)</f>
        <v/>
      </c>
      <c r="D270" s="23" t="str">
        <f>IF(Eksplikatsioon!D271=0,"",Eksplikatsioon!D271)</f>
        <v/>
      </c>
      <c r="E270" s="59"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1" t="str">
        <f>IF(Eksplikatsioon!B272=0,"",Eksplikatsioon!B272)</f>
        <v/>
      </c>
      <c r="C271" s="23" t="str">
        <f>IF(Eksplikatsioon!C272=0,"",Eksplikatsioon!C272)</f>
        <v/>
      </c>
      <c r="D271" s="23" t="str">
        <f>IF(Eksplikatsioon!D272=0,"",Eksplikatsioon!D272)</f>
        <v/>
      </c>
      <c r="E271" s="59"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1" t="str">
        <f>IF(Eksplikatsioon!B273=0,"",Eksplikatsioon!B273)</f>
        <v/>
      </c>
      <c r="C272" s="23" t="str">
        <f>IF(Eksplikatsioon!C273=0,"",Eksplikatsioon!C273)</f>
        <v/>
      </c>
      <c r="D272" s="23" t="str">
        <f>IF(Eksplikatsioon!D273=0,"",Eksplikatsioon!D273)</f>
        <v/>
      </c>
      <c r="E272" s="59"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1" t="str">
        <f>IF(Eksplikatsioon!B274=0,"",Eksplikatsioon!B274)</f>
        <v/>
      </c>
      <c r="C273" s="23" t="str">
        <f>IF(Eksplikatsioon!C274=0,"",Eksplikatsioon!C274)</f>
        <v/>
      </c>
      <c r="D273" s="23" t="str">
        <f>IF(Eksplikatsioon!D274=0,"",Eksplikatsioon!D274)</f>
        <v/>
      </c>
      <c r="E273" s="59"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1" t="str">
        <f>IF(Eksplikatsioon!B275=0,"",Eksplikatsioon!B275)</f>
        <v/>
      </c>
      <c r="C274" s="23" t="str">
        <f>IF(Eksplikatsioon!C275=0,"",Eksplikatsioon!C275)</f>
        <v/>
      </c>
      <c r="D274" s="23" t="str">
        <f>IF(Eksplikatsioon!D275=0,"",Eksplikatsioon!D275)</f>
        <v/>
      </c>
      <c r="E274" s="59"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1" t="str">
        <f>IF(Eksplikatsioon!B276=0,"",Eksplikatsioon!B276)</f>
        <v/>
      </c>
      <c r="C275" s="23" t="str">
        <f>IF(Eksplikatsioon!C276=0,"",Eksplikatsioon!C276)</f>
        <v/>
      </c>
      <c r="D275" s="23" t="str">
        <f>IF(Eksplikatsioon!D276=0,"",Eksplikatsioon!D276)</f>
        <v/>
      </c>
      <c r="E275" s="59"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1" t="str">
        <f>IF(Eksplikatsioon!B277=0,"",Eksplikatsioon!B277)</f>
        <v/>
      </c>
      <c r="C276" s="23" t="str">
        <f>IF(Eksplikatsioon!C277=0,"",Eksplikatsioon!C277)</f>
        <v/>
      </c>
      <c r="D276" s="23" t="str">
        <f>IF(Eksplikatsioon!D277=0,"",Eksplikatsioon!D277)</f>
        <v/>
      </c>
      <c r="E276" s="59"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1" t="str">
        <f>IF(Eksplikatsioon!B278=0,"",Eksplikatsioon!B278)</f>
        <v/>
      </c>
      <c r="C277" s="23" t="str">
        <f>IF(Eksplikatsioon!C278=0,"",Eksplikatsioon!C278)</f>
        <v/>
      </c>
      <c r="D277" s="23" t="str">
        <f>IF(Eksplikatsioon!D278=0,"",Eksplikatsioon!D278)</f>
        <v/>
      </c>
      <c r="E277" s="59"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1" t="str">
        <f>IF(Eksplikatsioon!B279=0,"",Eksplikatsioon!B279)</f>
        <v/>
      </c>
      <c r="C278" s="23" t="str">
        <f>IF(Eksplikatsioon!C279=0,"",Eksplikatsioon!C279)</f>
        <v/>
      </c>
      <c r="D278" s="23" t="str">
        <f>IF(Eksplikatsioon!D279=0,"",Eksplikatsioon!D279)</f>
        <v/>
      </c>
      <c r="E278" s="59"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1" t="str">
        <f>IF(Eksplikatsioon!B280=0,"",Eksplikatsioon!B280)</f>
        <v/>
      </c>
      <c r="C279" s="23" t="str">
        <f>IF(Eksplikatsioon!C280=0,"",Eksplikatsioon!C280)</f>
        <v/>
      </c>
      <c r="D279" s="23" t="str">
        <f>IF(Eksplikatsioon!D280=0,"",Eksplikatsioon!D280)</f>
        <v/>
      </c>
      <c r="E279" s="59"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1" t="str">
        <f>IF(Eksplikatsioon!B281=0,"",Eksplikatsioon!B281)</f>
        <v/>
      </c>
      <c r="C280" s="23" t="str">
        <f>IF(Eksplikatsioon!C281=0,"",Eksplikatsioon!C281)</f>
        <v/>
      </c>
      <c r="D280" s="23" t="str">
        <f>IF(Eksplikatsioon!D281=0,"",Eksplikatsioon!D281)</f>
        <v/>
      </c>
      <c r="E280" s="59"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1" t="str">
        <f>IF(Eksplikatsioon!B282=0,"",Eksplikatsioon!B282)</f>
        <v/>
      </c>
      <c r="C281" s="23" t="str">
        <f>IF(Eksplikatsioon!C282=0,"",Eksplikatsioon!C282)</f>
        <v/>
      </c>
      <c r="D281" s="23" t="str">
        <f>IF(Eksplikatsioon!D282=0,"",Eksplikatsioon!D282)</f>
        <v/>
      </c>
      <c r="E281" s="59"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1" t="str">
        <f>IF(Eksplikatsioon!B283=0,"",Eksplikatsioon!B283)</f>
        <v/>
      </c>
      <c r="C282" s="23" t="str">
        <f>IF(Eksplikatsioon!C283=0,"",Eksplikatsioon!C283)</f>
        <v/>
      </c>
      <c r="D282" s="23" t="str">
        <f>IF(Eksplikatsioon!D283=0,"",Eksplikatsioon!D283)</f>
        <v/>
      </c>
      <c r="E282" s="59"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1" t="str">
        <f>IF(Eksplikatsioon!B284=0,"",Eksplikatsioon!B284)</f>
        <v/>
      </c>
      <c r="C283" s="23" t="str">
        <f>IF(Eksplikatsioon!C284=0,"",Eksplikatsioon!C284)</f>
        <v/>
      </c>
      <c r="D283" s="23" t="str">
        <f>IF(Eksplikatsioon!D284=0,"",Eksplikatsioon!D284)</f>
        <v/>
      </c>
      <c r="E283" s="59"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1" t="str">
        <f>IF(Eksplikatsioon!B285=0,"",Eksplikatsioon!B285)</f>
        <v/>
      </c>
      <c r="C284" s="23" t="str">
        <f>IF(Eksplikatsioon!C285=0,"",Eksplikatsioon!C285)</f>
        <v/>
      </c>
      <c r="D284" s="23" t="str">
        <f>IF(Eksplikatsioon!D285=0,"",Eksplikatsioon!D285)</f>
        <v/>
      </c>
      <c r="E284" s="59"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1" t="str">
        <f>IF(Eksplikatsioon!B286=0,"",Eksplikatsioon!B286)</f>
        <v/>
      </c>
      <c r="C285" s="23" t="str">
        <f>IF(Eksplikatsioon!C286=0,"",Eksplikatsioon!C286)</f>
        <v/>
      </c>
      <c r="D285" s="23" t="str">
        <f>IF(Eksplikatsioon!D286=0,"",Eksplikatsioon!D286)</f>
        <v/>
      </c>
      <c r="E285" s="59"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1" t="str">
        <f>IF(Eksplikatsioon!B287=0,"",Eksplikatsioon!B287)</f>
        <v/>
      </c>
      <c r="C286" s="23" t="str">
        <f>IF(Eksplikatsioon!C287=0,"",Eksplikatsioon!C287)</f>
        <v/>
      </c>
      <c r="D286" s="23" t="str">
        <f>IF(Eksplikatsioon!D287=0,"",Eksplikatsioon!D287)</f>
        <v/>
      </c>
      <c r="E286" s="59"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1" t="str">
        <f>IF(Eksplikatsioon!B288=0,"",Eksplikatsioon!B288)</f>
        <v/>
      </c>
      <c r="C287" s="23" t="str">
        <f>IF(Eksplikatsioon!C288=0,"",Eksplikatsioon!C288)</f>
        <v/>
      </c>
      <c r="D287" s="23" t="str">
        <f>IF(Eksplikatsioon!D288=0,"",Eksplikatsioon!D288)</f>
        <v/>
      </c>
      <c r="E287" s="59"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1" t="str">
        <f>IF(Eksplikatsioon!B289=0,"",Eksplikatsioon!B289)</f>
        <v/>
      </c>
      <c r="C288" s="23" t="str">
        <f>IF(Eksplikatsioon!C289=0,"",Eksplikatsioon!C289)</f>
        <v/>
      </c>
      <c r="D288" s="23" t="str">
        <f>IF(Eksplikatsioon!D289=0,"",Eksplikatsioon!D289)</f>
        <v/>
      </c>
      <c r="E288" s="59"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1" t="str">
        <f>IF(Eksplikatsioon!B290=0,"",Eksplikatsioon!B290)</f>
        <v/>
      </c>
      <c r="C289" s="23" t="str">
        <f>IF(Eksplikatsioon!C290=0,"",Eksplikatsioon!C290)</f>
        <v/>
      </c>
      <c r="D289" s="23" t="str">
        <f>IF(Eksplikatsioon!D290=0,"",Eksplikatsioon!D290)</f>
        <v/>
      </c>
      <c r="E289" s="59"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1" t="str">
        <f>IF(Eksplikatsioon!B291=0,"",Eksplikatsioon!B291)</f>
        <v/>
      </c>
      <c r="C290" s="23" t="str">
        <f>IF(Eksplikatsioon!C291=0,"",Eksplikatsioon!C291)</f>
        <v/>
      </c>
      <c r="D290" s="23" t="str">
        <f>IF(Eksplikatsioon!D291=0,"",Eksplikatsioon!D291)</f>
        <v/>
      </c>
      <c r="E290" s="59"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1" t="str">
        <f>IF(Eksplikatsioon!B292=0,"",Eksplikatsioon!B292)</f>
        <v/>
      </c>
      <c r="C291" s="23" t="str">
        <f>IF(Eksplikatsioon!C292=0,"",Eksplikatsioon!C292)</f>
        <v/>
      </c>
      <c r="D291" s="23" t="str">
        <f>IF(Eksplikatsioon!D292=0,"",Eksplikatsioon!D292)</f>
        <v/>
      </c>
      <c r="E291" s="59"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1" t="str">
        <f>IF(Eksplikatsioon!B293=0,"",Eksplikatsioon!B293)</f>
        <v/>
      </c>
      <c r="C292" s="23" t="str">
        <f>IF(Eksplikatsioon!C293=0,"",Eksplikatsioon!C293)</f>
        <v/>
      </c>
      <c r="D292" s="23" t="str">
        <f>IF(Eksplikatsioon!D293=0,"",Eksplikatsioon!D293)</f>
        <v/>
      </c>
      <c r="E292" s="59"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1" t="str">
        <f>IF(Eksplikatsioon!B294=0,"",Eksplikatsioon!B294)</f>
        <v/>
      </c>
      <c r="C293" s="23" t="str">
        <f>IF(Eksplikatsioon!C294=0,"",Eksplikatsioon!C294)</f>
        <v/>
      </c>
      <c r="D293" s="23" t="str">
        <f>IF(Eksplikatsioon!D294=0,"",Eksplikatsioon!D294)</f>
        <v/>
      </c>
      <c r="E293" s="59"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1" t="str">
        <f>IF(Eksplikatsioon!B295=0,"",Eksplikatsioon!B295)</f>
        <v/>
      </c>
      <c r="C294" s="23" t="str">
        <f>IF(Eksplikatsioon!C295=0,"",Eksplikatsioon!C295)</f>
        <v/>
      </c>
      <c r="D294" s="23" t="str">
        <f>IF(Eksplikatsioon!D295=0,"",Eksplikatsioon!D295)</f>
        <v/>
      </c>
      <c r="E294" s="59"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1" t="str">
        <f>IF(Eksplikatsioon!B296=0,"",Eksplikatsioon!B296)</f>
        <v/>
      </c>
      <c r="C295" s="23" t="str">
        <f>IF(Eksplikatsioon!C296=0,"",Eksplikatsioon!C296)</f>
        <v/>
      </c>
      <c r="D295" s="23" t="str">
        <f>IF(Eksplikatsioon!D296=0,"",Eksplikatsioon!D296)</f>
        <v/>
      </c>
      <c r="E295" s="59"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1" t="str">
        <f>IF(Eksplikatsioon!B297=0,"",Eksplikatsioon!B297)</f>
        <v/>
      </c>
      <c r="C296" s="23" t="str">
        <f>IF(Eksplikatsioon!C297=0,"",Eksplikatsioon!C297)</f>
        <v/>
      </c>
      <c r="D296" s="23" t="str">
        <f>IF(Eksplikatsioon!D297=0,"",Eksplikatsioon!D297)</f>
        <v/>
      </c>
      <c r="E296" s="59"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1" t="str">
        <f>IF(Eksplikatsioon!B298=0,"",Eksplikatsioon!B298)</f>
        <v/>
      </c>
      <c r="C297" s="23" t="str">
        <f>IF(Eksplikatsioon!C298=0,"",Eksplikatsioon!C298)</f>
        <v/>
      </c>
      <c r="D297" s="23" t="str">
        <f>IF(Eksplikatsioon!D298=0,"",Eksplikatsioon!D298)</f>
        <v/>
      </c>
      <c r="E297" s="59"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1" t="str">
        <f>IF(Eksplikatsioon!B299=0,"",Eksplikatsioon!B299)</f>
        <v/>
      </c>
      <c r="C298" s="23" t="str">
        <f>IF(Eksplikatsioon!C299=0,"",Eksplikatsioon!C299)</f>
        <v/>
      </c>
      <c r="D298" s="23" t="str">
        <f>IF(Eksplikatsioon!D299=0,"",Eksplikatsioon!D299)</f>
        <v/>
      </c>
      <c r="E298" s="59"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1" t="str">
        <f>IF(Eksplikatsioon!B300=0,"",Eksplikatsioon!B300)</f>
        <v/>
      </c>
      <c r="C299" s="23" t="str">
        <f>IF(Eksplikatsioon!C300=0,"",Eksplikatsioon!C300)</f>
        <v/>
      </c>
      <c r="D299" s="23" t="str">
        <f>IF(Eksplikatsioon!D300=0,"",Eksplikatsioon!D300)</f>
        <v/>
      </c>
      <c r="E299" s="59"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1" t="str">
        <f>IF(Eksplikatsioon!B301=0,"",Eksplikatsioon!B301)</f>
        <v/>
      </c>
      <c r="C300" s="23" t="str">
        <f>IF(Eksplikatsioon!C301=0,"",Eksplikatsioon!C301)</f>
        <v/>
      </c>
      <c r="D300" s="23" t="str">
        <f>IF(Eksplikatsioon!D301=0,"",Eksplikatsioon!D301)</f>
        <v/>
      </c>
      <c r="E300" s="59"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1" t="str">
        <f>IF(Eksplikatsioon!B302=0,"",Eksplikatsioon!B302)</f>
        <v/>
      </c>
      <c r="C301" s="23" t="str">
        <f>IF(Eksplikatsioon!C302=0,"",Eksplikatsioon!C302)</f>
        <v/>
      </c>
      <c r="D301" s="23" t="str">
        <f>IF(Eksplikatsioon!D302=0,"",Eksplikatsioon!D302)</f>
        <v/>
      </c>
      <c r="E301" s="59"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1" t="str">
        <f>IF(Eksplikatsioon!B303=0,"",Eksplikatsioon!B303)</f>
        <v/>
      </c>
      <c r="C302" s="23" t="str">
        <f>IF(Eksplikatsioon!C303=0,"",Eksplikatsioon!C303)</f>
        <v/>
      </c>
      <c r="D302" s="23" t="str">
        <f>IF(Eksplikatsioon!D303=0,"",Eksplikatsioon!D303)</f>
        <v/>
      </c>
      <c r="E302" s="59"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1" t="str">
        <f>IF(Eksplikatsioon!B304=0,"",Eksplikatsioon!B304)</f>
        <v/>
      </c>
      <c r="C303" s="23" t="str">
        <f>IF(Eksplikatsioon!C304=0,"",Eksplikatsioon!C304)</f>
        <v/>
      </c>
      <c r="D303" s="23" t="str">
        <f>IF(Eksplikatsioon!D304=0,"",Eksplikatsioon!D304)</f>
        <v/>
      </c>
      <c r="E303" s="59"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1" t="str">
        <f>IF(Eksplikatsioon!B305=0,"",Eksplikatsioon!B305)</f>
        <v/>
      </c>
      <c r="C304" s="23" t="str">
        <f>IF(Eksplikatsioon!C305=0,"",Eksplikatsioon!C305)</f>
        <v/>
      </c>
      <c r="D304" s="23" t="str">
        <f>IF(Eksplikatsioon!D305=0,"",Eksplikatsioon!D305)</f>
        <v/>
      </c>
      <c r="E304" s="59"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1" t="str">
        <f>IF(Eksplikatsioon!B306=0,"",Eksplikatsioon!B306)</f>
        <v/>
      </c>
      <c r="C305" s="23" t="str">
        <f>IF(Eksplikatsioon!C306=0,"",Eksplikatsioon!C306)</f>
        <v/>
      </c>
      <c r="D305" s="23" t="str">
        <f>IF(Eksplikatsioon!D306=0,"",Eksplikatsioon!D306)</f>
        <v/>
      </c>
      <c r="E305" s="59"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1" t="str">
        <f>IF(Eksplikatsioon!B307=0,"",Eksplikatsioon!B307)</f>
        <v/>
      </c>
      <c r="C306" s="23" t="str">
        <f>IF(Eksplikatsioon!C307=0,"",Eksplikatsioon!C307)</f>
        <v/>
      </c>
      <c r="D306" s="23" t="str">
        <f>IF(Eksplikatsioon!D307=0,"",Eksplikatsioon!D307)</f>
        <v/>
      </c>
      <c r="E306" s="59"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1" t="str">
        <f>IF(Eksplikatsioon!B308=0,"",Eksplikatsioon!B308)</f>
        <v/>
      </c>
      <c r="C307" s="23" t="str">
        <f>IF(Eksplikatsioon!C308=0,"",Eksplikatsioon!C308)</f>
        <v/>
      </c>
      <c r="D307" s="23" t="str">
        <f>IF(Eksplikatsioon!D308=0,"",Eksplikatsioon!D308)</f>
        <v/>
      </c>
      <c r="E307" s="59"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1" t="str">
        <f>IF(Eksplikatsioon!B309=0,"",Eksplikatsioon!B309)</f>
        <v/>
      </c>
      <c r="C308" s="23" t="str">
        <f>IF(Eksplikatsioon!C309=0,"",Eksplikatsioon!C309)</f>
        <v/>
      </c>
      <c r="D308" s="23" t="str">
        <f>IF(Eksplikatsioon!D309=0,"",Eksplikatsioon!D309)</f>
        <v/>
      </c>
      <c r="E308" s="59"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1" t="str">
        <f>IF(Eksplikatsioon!B310=0,"",Eksplikatsioon!B310)</f>
        <v/>
      </c>
      <c r="C309" s="23" t="str">
        <f>IF(Eksplikatsioon!C310=0,"",Eksplikatsioon!C310)</f>
        <v/>
      </c>
      <c r="D309" s="23" t="str">
        <f>IF(Eksplikatsioon!D310=0,"",Eksplikatsioon!D310)</f>
        <v/>
      </c>
      <c r="E309" s="59"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1" t="str">
        <f>IF(Eksplikatsioon!B311=0,"",Eksplikatsioon!B311)</f>
        <v/>
      </c>
      <c r="C310" s="23" t="str">
        <f>IF(Eksplikatsioon!C311=0,"",Eksplikatsioon!C311)</f>
        <v/>
      </c>
      <c r="D310" s="23" t="str">
        <f>IF(Eksplikatsioon!D311=0,"",Eksplikatsioon!D311)</f>
        <v/>
      </c>
      <c r="E310" s="59"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1" t="str">
        <f>IF(Eksplikatsioon!B312=0,"",Eksplikatsioon!B312)</f>
        <v/>
      </c>
      <c r="C311" s="23" t="str">
        <f>IF(Eksplikatsioon!C312=0,"",Eksplikatsioon!C312)</f>
        <v/>
      </c>
      <c r="D311" s="23" t="str">
        <f>IF(Eksplikatsioon!D312=0,"",Eksplikatsioon!D312)</f>
        <v/>
      </c>
      <c r="E311" s="59"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1" t="str">
        <f>IF(Eksplikatsioon!B313=0,"",Eksplikatsioon!B313)</f>
        <v/>
      </c>
      <c r="C312" s="23" t="str">
        <f>IF(Eksplikatsioon!C313=0,"",Eksplikatsioon!C313)</f>
        <v/>
      </c>
      <c r="D312" s="23" t="str">
        <f>IF(Eksplikatsioon!D313=0,"",Eksplikatsioon!D313)</f>
        <v/>
      </c>
      <c r="E312" s="59"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1" t="str">
        <f>IF(Eksplikatsioon!B314=0,"",Eksplikatsioon!B314)</f>
        <v/>
      </c>
      <c r="C313" s="23" t="str">
        <f>IF(Eksplikatsioon!C314=0,"",Eksplikatsioon!C314)</f>
        <v/>
      </c>
      <c r="D313" s="23" t="str">
        <f>IF(Eksplikatsioon!D314=0,"",Eksplikatsioon!D314)</f>
        <v/>
      </c>
      <c r="E313" s="59"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1" t="str">
        <f>IF(Eksplikatsioon!B315=0,"",Eksplikatsioon!B315)</f>
        <v/>
      </c>
      <c r="C314" s="23" t="str">
        <f>IF(Eksplikatsioon!C315=0,"",Eksplikatsioon!C315)</f>
        <v/>
      </c>
      <c r="D314" s="23" t="str">
        <f>IF(Eksplikatsioon!D315=0,"",Eksplikatsioon!D315)</f>
        <v/>
      </c>
      <c r="E314" s="59"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1" t="str">
        <f>IF(Eksplikatsioon!B316=0,"",Eksplikatsioon!B316)</f>
        <v/>
      </c>
      <c r="C315" s="23" t="str">
        <f>IF(Eksplikatsioon!C316=0,"",Eksplikatsioon!C316)</f>
        <v/>
      </c>
      <c r="D315" s="23" t="str">
        <f>IF(Eksplikatsioon!D316=0,"",Eksplikatsioon!D316)</f>
        <v/>
      </c>
      <c r="E315" s="59"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1" t="str">
        <f>IF(Eksplikatsioon!B317=0,"",Eksplikatsioon!B317)</f>
        <v/>
      </c>
      <c r="C316" s="23" t="str">
        <f>IF(Eksplikatsioon!C317=0,"",Eksplikatsioon!C317)</f>
        <v/>
      </c>
      <c r="D316" s="23" t="str">
        <f>IF(Eksplikatsioon!D317=0,"",Eksplikatsioon!D317)</f>
        <v/>
      </c>
      <c r="E316" s="59"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1" t="str">
        <f>IF(Eksplikatsioon!B318=0,"",Eksplikatsioon!B318)</f>
        <v/>
      </c>
      <c r="C317" s="23" t="str">
        <f>IF(Eksplikatsioon!C318=0,"",Eksplikatsioon!C318)</f>
        <v/>
      </c>
      <c r="D317" s="23" t="str">
        <f>IF(Eksplikatsioon!D318=0,"",Eksplikatsioon!D318)</f>
        <v/>
      </c>
      <c r="E317" s="59"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1" t="str">
        <f>IF(Eksplikatsioon!B319=0,"",Eksplikatsioon!B319)</f>
        <v/>
      </c>
      <c r="C318" s="23" t="str">
        <f>IF(Eksplikatsioon!C319=0,"",Eksplikatsioon!C319)</f>
        <v/>
      </c>
      <c r="D318" s="23" t="str">
        <f>IF(Eksplikatsioon!D319=0,"",Eksplikatsioon!D319)</f>
        <v/>
      </c>
      <c r="E318" s="59"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1" t="str">
        <f>IF(Eksplikatsioon!B320=0,"",Eksplikatsioon!B320)</f>
        <v/>
      </c>
      <c r="C319" s="23" t="str">
        <f>IF(Eksplikatsioon!C320=0,"",Eksplikatsioon!C320)</f>
        <v/>
      </c>
      <c r="D319" s="23" t="str">
        <f>IF(Eksplikatsioon!D320=0,"",Eksplikatsioon!D320)</f>
        <v/>
      </c>
      <c r="E319" s="59"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1" t="str">
        <f>IF(Eksplikatsioon!B321=0,"",Eksplikatsioon!B321)</f>
        <v/>
      </c>
      <c r="C320" s="23" t="str">
        <f>IF(Eksplikatsioon!C321=0,"",Eksplikatsioon!C321)</f>
        <v/>
      </c>
      <c r="D320" s="23" t="str">
        <f>IF(Eksplikatsioon!D321=0,"",Eksplikatsioon!D321)</f>
        <v/>
      </c>
      <c r="E320" s="59"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1" t="str">
        <f>IF(Eksplikatsioon!B322=0,"",Eksplikatsioon!B322)</f>
        <v/>
      </c>
      <c r="C321" s="23" t="str">
        <f>IF(Eksplikatsioon!C322=0,"",Eksplikatsioon!C322)</f>
        <v/>
      </c>
      <c r="D321" s="23" t="str">
        <f>IF(Eksplikatsioon!D322=0,"",Eksplikatsioon!D322)</f>
        <v/>
      </c>
      <c r="E321" s="59"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1" t="str">
        <f>IF(Eksplikatsioon!B323=0,"",Eksplikatsioon!B323)</f>
        <v/>
      </c>
      <c r="C322" s="23" t="str">
        <f>IF(Eksplikatsioon!C323=0,"",Eksplikatsioon!C323)</f>
        <v/>
      </c>
      <c r="D322" s="23" t="str">
        <f>IF(Eksplikatsioon!D323=0,"",Eksplikatsioon!D323)</f>
        <v/>
      </c>
      <c r="E322" s="59"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1" t="str">
        <f>IF(Eksplikatsioon!B324=0,"",Eksplikatsioon!B324)</f>
        <v/>
      </c>
      <c r="C323" s="23" t="str">
        <f>IF(Eksplikatsioon!C324=0,"",Eksplikatsioon!C324)</f>
        <v/>
      </c>
      <c r="D323" s="23" t="str">
        <f>IF(Eksplikatsioon!D324=0,"",Eksplikatsioon!D324)</f>
        <v/>
      </c>
      <c r="E323" s="59"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1" t="str">
        <f>IF(Eksplikatsioon!B325=0,"",Eksplikatsioon!B325)</f>
        <v/>
      </c>
      <c r="C324" s="23" t="str">
        <f>IF(Eksplikatsioon!C325=0,"",Eksplikatsioon!C325)</f>
        <v/>
      </c>
      <c r="D324" s="23" t="str">
        <f>IF(Eksplikatsioon!D325=0,"",Eksplikatsioon!D325)</f>
        <v/>
      </c>
      <c r="E324" s="59"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1" t="str">
        <f>IF(Eksplikatsioon!B326=0,"",Eksplikatsioon!B326)</f>
        <v/>
      </c>
      <c r="C325" s="23" t="str">
        <f>IF(Eksplikatsioon!C326=0,"",Eksplikatsioon!C326)</f>
        <v/>
      </c>
      <c r="D325" s="23" t="str">
        <f>IF(Eksplikatsioon!D326=0,"",Eksplikatsioon!D326)</f>
        <v/>
      </c>
      <c r="E325" s="59"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1" t="str">
        <f>IF(Eksplikatsioon!B327=0,"",Eksplikatsioon!B327)</f>
        <v/>
      </c>
      <c r="C326" s="23" t="str">
        <f>IF(Eksplikatsioon!C327=0,"",Eksplikatsioon!C327)</f>
        <v/>
      </c>
      <c r="D326" s="23" t="str">
        <f>IF(Eksplikatsioon!D327=0,"",Eksplikatsioon!D327)</f>
        <v/>
      </c>
      <c r="E326" s="59"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1" t="str">
        <f>IF(Eksplikatsioon!B328=0,"",Eksplikatsioon!B328)</f>
        <v/>
      </c>
      <c r="C327" s="23" t="str">
        <f>IF(Eksplikatsioon!C328=0,"",Eksplikatsioon!C328)</f>
        <v/>
      </c>
      <c r="D327" s="23" t="str">
        <f>IF(Eksplikatsioon!D328=0,"",Eksplikatsioon!D328)</f>
        <v/>
      </c>
      <c r="E327" s="59"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1" t="str">
        <f>IF(Eksplikatsioon!B329=0,"",Eksplikatsioon!B329)</f>
        <v/>
      </c>
      <c r="C328" s="23" t="str">
        <f>IF(Eksplikatsioon!C329=0,"",Eksplikatsioon!C329)</f>
        <v/>
      </c>
      <c r="D328" s="23" t="str">
        <f>IF(Eksplikatsioon!D329=0,"",Eksplikatsioon!D329)</f>
        <v/>
      </c>
      <c r="E328" s="59"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1" t="str">
        <f>IF(Eksplikatsioon!B330=0,"",Eksplikatsioon!B330)</f>
        <v/>
      </c>
      <c r="C329" s="23" t="str">
        <f>IF(Eksplikatsioon!C330=0,"",Eksplikatsioon!C330)</f>
        <v/>
      </c>
      <c r="D329" s="23" t="str">
        <f>IF(Eksplikatsioon!D330=0,"",Eksplikatsioon!D330)</f>
        <v/>
      </c>
      <c r="E329" s="59"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1" t="str">
        <f>IF(Eksplikatsioon!B331=0,"",Eksplikatsioon!B331)</f>
        <v/>
      </c>
      <c r="C330" s="23" t="str">
        <f>IF(Eksplikatsioon!C331=0,"",Eksplikatsioon!C331)</f>
        <v/>
      </c>
      <c r="D330" s="23" t="str">
        <f>IF(Eksplikatsioon!D331=0,"",Eksplikatsioon!D331)</f>
        <v/>
      </c>
      <c r="E330" s="59"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1" t="str">
        <f>IF(Eksplikatsioon!B332=0,"",Eksplikatsioon!B332)</f>
        <v/>
      </c>
      <c r="C331" s="23" t="str">
        <f>IF(Eksplikatsioon!C332=0,"",Eksplikatsioon!C332)</f>
        <v/>
      </c>
      <c r="D331" s="23" t="str">
        <f>IF(Eksplikatsioon!D332=0,"",Eksplikatsioon!D332)</f>
        <v/>
      </c>
      <c r="E331" s="59"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1" t="str">
        <f>IF(Eksplikatsioon!B333=0,"",Eksplikatsioon!B333)</f>
        <v/>
      </c>
      <c r="C332" s="23" t="str">
        <f>IF(Eksplikatsioon!C333=0,"",Eksplikatsioon!C333)</f>
        <v/>
      </c>
      <c r="D332" s="23" t="str">
        <f>IF(Eksplikatsioon!D333=0,"",Eksplikatsioon!D333)</f>
        <v/>
      </c>
      <c r="E332" s="59"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1" t="str">
        <f>IF(Eksplikatsioon!B334=0,"",Eksplikatsioon!B334)</f>
        <v/>
      </c>
      <c r="C333" s="23" t="str">
        <f>IF(Eksplikatsioon!C334=0,"",Eksplikatsioon!C334)</f>
        <v/>
      </c>
      <c r="D333" s="23" t="str">
        <f>IF(Eksplikatsioon!D334=0,"",Eksplikatsioon!D334)</f>
        <v/>
      </c>
      <c r="E333" s="59"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1" t="str">
        <f>IF(Eksplikatsioon!B335=0,"",Eksplikatsioon!B335)</f>
        <v/>
      </c>
      <c r="C334" s="23" t="str">
        <f>IF(Eksplikatsioon!C335=0,"",Eksplikatsioon!C335)</f>
        <v/>
      </c>
      <c r="D334" s="23" t="str">
        <f>IF(Eksplikatsioon!D335=0,"",Eksplikatsioon!D335)</f>
        <v/>
      </c>
      <c r="E334" s="59"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1" t="str">
        <f>IF(Eksplikatsioon!B336=0,"",Eksplikatsioon!B336)</f>
        <v/>
      </c>
      <c r="C335" s="23" t="str">
        <f>IF(Eksplikatsioon!C336=0,"",Eksplikatsioon!C336)</f>
        <v/>
      </c>
      <c r="D335" s="23" t="str">
        <f>IF(Eksplikatsioon!D336=0,"",Eksplikatsioon!D336)</f>
        <v/>
      </c>
      <c r="E335" s="59"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1" t="str">
        <f>IF(Eksplikatsioon!B337=0,"",Eksplikatsioon!B337)</f>
        <v/>
      </c>
      <c r="C336" s="23" t="str">
        <f>IF(Eksplikatsioon!C337=0,"",Eksplikatsioon!C337)</f>
        <v/>
      </c>
      <c r="D336" s="23" t="str">
        <f>IF(Eksplikatsioon!D337=0,"",Eksplikatsioon!D337)</f>
        <v/>
      </c>
      <c r="E336" s="59"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1" t="str">
        <f>IF(Eksplikatsioon!B338=0,"",Eksplikatsioon!B338)</f>
        <v/>
      </c>
      <c r="C337" s="23" t="str">
        <f>IF(Eksplikatsioon!C338=0,"",Eksplikatsioon!C338)</f>
        <v/>
      </c>
      <c r="D337" s="23" t="str">
        <f>IF(Eksplikatsioon!D338=0,"",Eksplikatsioon!D338)</f>
        <v/>
      </c>
      <c r="E337" s="59"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1" t="str">
        <f>IF(Eksplikatsioon!B339=0,"",Eksplikatsioon!B339)</f>
        <v/>
      </c>
      <c r="C338" s="23" t="str">
        <f>IF(Eksplikatsioon!C339=0,"",Eksplikatsioon!C339)</f>
        <v/>
      </c>
      <c r="D338" s="23" t="str">
        <f>IF(Eksplikatsioon!D339=0,"",Eksplikatsioon!D339)</f>
        <v/>
      </c>
      <c r="E338" s="59"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1" t="str">
        <f>IF(Eksplikatsioon!B340=0,"",Eksplikatsioon!B340)</f>
        <v/>
      </c>
      <c r="C339" s="23" t="str">
        <f>IF(Eksplikatsioon!C340=0,"",Eksplikatsioon!C340)</f>
        <v/>
      </c>
      <c r="D339" s="23" t="str">
        <f>IF(Eksplikatsioon!D340=0,"",Eksplikatsioon!D340)</f>
        <v/>
      </c>
      <c r="E339" s="59"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1" t="str">
        <f>IF(Eksplikatsioon!B341=0,"",Eksplikatsioon!B341)</f>
        <v/>
      </c>
      <c r="C340" s="23" t="str">
        <f>IF(Eksplikatsioon!C341=0,"",Eksplikatsioon!C341)</f>
        <v/>
      </c>
      <c r="D340" s="23" t="str">
        <f>IF(Eksplikatsioon!D341=0,"",Eksplikatsioon!D341)</f>
        <v/>
      </c>
      <c r="E340" s="59"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1" t="str">
        <f>IF(Eksplikatsioon!B342=0,"",Eksplikatsioon!B342)</f>
        <v/>
      </c>
      <c r="C341" s="23" t="str">
        <f>IF(Eksplikatsioon!C342=0,"",Eksplikatsioon!C342)</f>
        <v/>
      </c>
      <c r="D341" s="23" t="str">
        <f>IF(Eksplikatsioon!D342=0,"",Eksplikatsioon!D342)</f>
        <v/>
      </c>
      <c r="E341" s="59"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1" t="str">
        <f>IF(Eksplikatsioon!B343=0,"",Eksplikatsioon!B343)</f>
        <v/>
      </c>
      <c r="C342" s="23" t="str">
        <f>IF(Eksplikatsioon!C343=0,"",Eksplikatsioon!C343)</f>
        <v/>
      </c>
      <c r="D342" s="23" t="str">
        <f>IF(Eksplikatsioon!D343=0,"",Eksplikatsioon!D343)</f>
        <v/>
      </c>
      <c r="E342" s="59"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1" t="str">
        <f>IF(Eksplikatsioon!B344=0,"",Eksplikatsioon!B344)</f>
        <v/>
      </c>
      <c r="C343" s="23" t="str">
        <f>IF(Eksplikatsioon!C344=0,"",Eksplikatsioon!C344)</f>
        <v/>
      </c>
      <c r="D343" s="23" t="str">
        <f>IF(Eksplikatsioon!D344=0,"",Eksplikatsioon!D344)</f>
        <v/>
      </c>
      <c r="E343" s="59"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1" t="str">
        <f>IF(Eksplikatsioon!B345=0,"",Eksplikatsioon!B345)</f>
        <v/>
      </c>
      <c r="C344" s="23" t="str">
        <f>IF(Eksplikatsioon!C345=0,"",Eksplikatsioon!C345)</f>
        <v/>
      </c>
      <c r="D344" s="23" t="str">
        <f>IF(Eksplikatsioon!D345=0,"",Eksplikatsioon!D345)</f>
        <v/>
      </c>
      <c r="E344" s="59"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1" t="str">
        <f>IF(Eksplikatsioon!B346=0,"",Eksplikatsioon!B346)</f>
        <v/>
      </c>
      <c r="C345" s="23" t="str">
        <f>IF(Eksplikatsioon!C346=0,"",Eksplikatsioon!C346)</f>
        <v/>
      </c>
      <c r="D345" s="23" t="str">
        <f>IF(Eksplikatsioon!D346=0,"",Eksplikatsioon!D346)</f>
        <v/>
      </c>
      <c r="E345" s="59"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1" t="str">
        <f>IF(Eksplikatsioon!B347=0,"",Eksplikatsioon!B347)</f>
        <v/>
      </c>
      <c r="C346" s="23" t="str">
        <f>IF(Eksplikatsioon!C347=0,"",Eksplikatsioon!C347)</f>
        <v/>
      </c>
      <c r="D346" s="23" t="str">
        <f>IF(Eksplikatsioon!D347=0,"",Eksplikatsioon!D347)</f>
        <v/>
      </c>
      <c r="E346" s="59"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1" t="str">
        <f>IF(Eksplikatsioon!B348=0,"",Eksplikatsioon!B348)</f>
        <v/>
      </c>
      <c r="C347" s="23" t="str">
        <f>IF(Eksplikatsioon!C348=0,"",Eksplikatsioon!C348)</f>
        <v/>
      </c>
      <c r="D347" s="23" t="str">
        <f>IF(Eksplikatsioon!D348=0,"",Eksplikatsioon!D348)</f>
        <v/>
      </c>
      <c r="E347" s="59"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1" t="str">
        <f>IF(Eksplikatsioon!B349=0,"",Eksplikatsioon!B349)</f>
        <v/>
      </c>
      <c r="C348" s="23" t="str">
        <f>IF(Eksplikatsioon!C349=0,"",Eksplikatsioon!C349)</f>
        <v/>
      </c>
      <c r="D348" s="23" t="str">
        <f>IF(Eksplikatsioon!D349=0,"",Eksplikatsioon!D349)</f>
        <v/>
      </c>
      <c r="E348" s="59"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1" t="str">
        <f>IF(Eksplikatsioon!B350=0,"",Eksplikatsioon!B350)</f>
        <v/>
      </c>
      <c r="C349" s="23" t="str">
        <f>IF(Eksplikatsioon!C350=0,"",Eksplikatsioon!C350)</f>
        <v/>
      </c>
      <c r="D349" s="23" t="str">
        <f>IF(Eksplikatsioon!D350=0,"",Eksplikatsioon!D350)</f>
        <v/>
      </c>
      <c r="E349" s="59"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1" t="str">
        <f>IF(Eksplikatsioon!B351=0,"",Eksplikatsioon!B351)</f>
        <v/>
      </c>
      <c r="C350" s="23" t="str">
        <f>IF(Eksplikatsioon!C351=0,"",Eksplikatsioon!C351)</f>
        <v/>
      </c>
      <c r="D350" s="23" t="str">
        <f>IF(Eksplikatsioon!D351=0,"",Eksplikatsioon!D351)</f>
        <v/>
      </c>
      <c r="E350" s="59"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1" t="str">
        <f>IF(Eksplikatsioon!B352=0,"",Eksplikatsioon!B352)</f>
        <v/>
      </c>
      <c r="C351" s="23" t="str">
        <f>IF(Eksplikatsioon!C352=0,"",Eksplikatsioon!C352)</f>
        <v/>
      </c>
      <c r="D351" s="23" t="str">
        <f>IF(Eksplikatsioon!D352=0,"",Eksplikatsioon!D352)</f>
        <v/>
      </c>
      <c r="E351" s="59"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1" t="str">
        <f>IF(Eksplikatsioon!B353=0,"",Eksplikatsioon!B353)</f>
        <v/>
      </c>
      <c r="C352" s="23" t="str">
        <f>IF(Eksplikatsioon!C353=0,"",Eksplikatsioon!C353)</f>
        <v/>
      </c>
      <c r="D352" s="23" t="str">
        <f>IF(Eksplikatsioon!D353=0,"",Eksplikatsioon!D353)</f>
        <v/>
      </c>
      <c r="E352" s="59"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1" t="str">
        <f>IF(Eksplikatsioon!B354=0,"",Eksplikatsioon!B354)</f>
        <v/>
      </c>
      <c r="C353" s="23" t="str">
        <f>IF(Eksplikatsioon!C354=0,"",Eksplikatsioon!C354)</f>
        <v/>
      </c>
      <c r="D353" s="23" t="str">
        <f>IF(Eksplikatsioon!D354=0,"",Eksplikatsioon!D354)</f>
        <v/>
      </c>
      <c r="E353" s="59"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1" t="str">
        <f>IF(Eksplikatsioon!B355=0,"",Eksplikatsioon!B355)</f>
        <v/>
      </c>
      <c r="C354" s="23" t="str">
        <f>IF(Eksplikatsioon!C355=0,"",Eksplikatsioon!C355)</f>
        <v/>
      </c>
      <c r="D354" s="23" t="str">
        <f>IF(Eksplikatsioon!D355=0,"",Eksplikatsioon!D355)</f>
        <v/>
      </c>
      <c r="E354" s="59"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1" t="str">
        <f>IF(Eksplikatsioon!B356=0,"",Eksplikatsioon!B356)</f>
        <v/>
      </c>
      <c r="C355" s="23" t="str">
        <f>IF(Eksplikatsioon!C356=0,"",Eksplikatsioon!C356)</f>
        <v/>
      </c>
      <c r="D355" s="23" t="str">
        <f>IF(Eksplikatsioon!D356=0,"",Eksplikatsioon!D356)</f>
        <v/>
      </c>
      <c r="E355" s="59"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1" t="str">
        <f>IF(Eksplikatsioon!B357=0,"",Eksplikatsioon!B357)</f>
        <v/>
      </c>
      <c r="C356" s="23" t="str">
        <f>IF(Eksplikatsioon!C357=0,"",Eksplikatsioon!C357)</f>
        <v/>
      </c>
      <c r="D356" s="23" t="str">
        <f>IF(Eksplikatsioon!D357=0,"",Eksplikatsioon!D357)</f>
        <v/>
      </c>
      <c r="E356" s="59"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1" t="str">
        <f>IF(Eksplikatsioon!B358=0,"",Eksplikatsioon!B358)</f>
        <v/>
      </c>
      <c r="C357" s="23" t="str">
        <f>IF(Eksplikatsioon!C358=0,"",Eksplikatsioon!C358)</f>
        <v/>
      </c>
      <c r="D357" s="23" t="str">
        <f>IF(Eksplikatsioon!D358=0,"",Eksplikatsioon!D358)</f>
        <v/>
      </c>
      <c r="E357" s="59"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1" t="str">
        <f>IF(Eksplikatsioon!B359=0,"",Eksplikatsioon!B359)</f>
        <v/>
      </c>
      <c r="C358" s="23" t="str">
        <f>IF(Eksplikatsioon!C359=0,"",Eksplikatsioon!C359)</f>
        <v/>
      </c>
      <c r="D358" s="23" t="str">
        <f>IF(Eksplikatsioon!D359=0,"",Eksplikatsioon!D359)</f>
        <v/>
      </c>
      <c r="E358" s="59"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1" t="str">
        <f>IF(Eksplikatsioon!B360=0,"",Eksplikatsioon!B360)</f>
        <v/>
      </c>
      <c r="C359" s="23" t="str">
        <f>IF(Eksplikatsioon!C360=0,"",Eksplikatsioon!C360)</f>
        <v/>
      </c>
      <c r="D359" s="23" t="str">
        <f>IF(Eksplikatsioon!D360=0,"",Eksplikatsioon!D360)</f>
        <v/>
      </c>
      <c r="E359" s="59"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1" t="str">
        <f>IF(Eksplikatsioon!B361=0,"",Eksplikatsioon!B361)</f>
        <v/>
      </c>
      <c r="C360" s="23" t="str">
        <f>IF(Eksplikatsioon!C361=0,"",Eksplikatsioon!C361)</f>
        <v/>
      </c>
      <c r="D360" s="23" t="str">
        <f>IF(Eksplikatsioon!D361=0,"",Eksplikatsioon!D361)</f>
        <v/>
      </c>
      <c r="E360" s="59"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1" t="str">
        <f>IF(Eksplikatsioon!B362=0,"",Eksplikatsioon!B362)</f>
        <v/>
      </c>
      <c r="C361" s="23" t="str">
        <f>IF(Eksplikatsioon!C362=0,"",Eksplikatsioon!C362)</f>
        <v/>
      </c>
      <c r="D361" s="23" t="str">
        <f>IF(Eksplikatsioon!D362=0,"",Eksplikatsioon!D362)</f>
        <v/>
      </c>
      <c r="E361" s="59"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1" t="str">
        <f>IF(Eksplikatsioon!B363=0,"",Eksplikatsioon!B363)</f>
        <v/>
      </c>
      <c r="C362" s="23" t="str">
        <f>IF(Eksplikatsioon!C363=0,"",Eksplikatsioon!C363)</f>
        <v/>
      </c>
      <c r="D362" s="23" t="str">
        <f>IF(Eksplikatsioon!D363=0,"",Eksplikatsioon!D363)</f>
        <v/>
      </c>
      <c r="E362" s="59"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1" t="str">
        <f>IF(Eksplikatsioon!B364=0,"",Eksplikatsioon!B364)</f>
        <v/>
      </c>
      <c r="C363" s="23" t="str">
        <f>IF(Eksplikatsioon!C364=0,"",Eksplikatsioon!C364)</f>
        <v/>
      </c>
      <c r="D363" s="23" t="str">
        <f>IF(Eksplikatsioon!D364=0,"",Eksplikatsioon!D364)</f>
        <v/>
      </c>
      <c r="E363" s="59"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1" t="str">
        <f>IF(Eksplikatsioon!B365=0,"",Eksplikatsioon!B365)</f>
        <v/>
      </c>
      <c r="C364" s="23" t="str">
        <f>IF(Eksplikatsioon!C365=0,"",Eksplikatsioon!C365)</f>
        <v/>
      </c>
      <c r="D364" s="23" t="str">
        <f>IF(Eksplikatsioon!D365=0,"",Eksplikatsioon!D365)</f>
        <v/>
      </c>
      <c r="E364" s="59"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1" t="str">
        <f>IF(Eksplikatsioon!B366=0,"",Eksplikatsioon!B366)</f>
        <v/>
      </c>
      <c r="C365" s="23" t="str">
        <f>IF(Eksplikatsioon!C366=0,"",Eksplikatsioon!C366)</f>
        <v/>
      </c>
      <c r="D365" s="23" t="str">
        <f>IF(Eksplikatsioon!D366=0,"",Eksplikatsioon!D366)</f>
        <v/>
      </c>
      <c r="E365" s="59"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1" t="str">
        <f>IF(Eksplikatsioon!B367=0,"",Eksplikatsioon!B367)</f>
        <v/>
      </c>
      <c r="C366" s="23" t="str">
        <f>IF(Eksplikatsioon!C367=0,"",Eksplikatsioon!C367)</f>
        <v/>
      </c>
      <c r="D366" s="23" t="str">
        <f>IF(Eksplikatsioon!D367=0,"",Eksplikatsioon!D367)</f>
        <v/>
      </c>
      <c r="E366" s="59"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1" t="str">
        <f>IF(Eksplikatsioon!B368=0,"",Eksplikatsioon!B368)</f>
        <v/>
      </c>
      <c r="C367" s="23" t="str">
        <f>IF(Eksplikatsioon!C368=0,"",Eksplikatsioon!C368)</f>
        <v/>
      </c>
      <c r="D367" s="23" t="str">
        <f>IF(Eksplikatsioon!D368=0,"",Eksplikatsioon!D368)</f>
        <v/>
      </c>
      <c r="E367" s="59"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1" t="str">
        <f>IF(Eksplikatsioon!B369=0,"",Eksplikatsioon!B369)</f>
        <v/>
      </c>
      <c r="C368" s="23" t="str">
        <f>IF(Eksplikatsioon!C369=0,"",Eksplikatsioon!C369)</f>
        <v/>
      </c>
      <c r="D368" s="23" t="str">
        <f>IF(Eksplikatsioon!D369=0,"",Eksplikatsioon!D369)</f>
        <v/>
      </c>
      <c r="E368" s="59"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1" t="str">
        <f>IF(Eksplikatsioon!B370=0,"",Eksplikatsioon!B370)</f>
        <v/>
      </c>
      <c r="C369" s="23" t="str">
        <f>IF(Eksplikatsioon!C370=0,"",Eksplikatsioon!C370)</f>
        <v/>
      </c>
      <c r="D369" s="23" t="str">
        <f>IF(Eksplikatsioon!D370=0,"",Eksplikatsioon!D370)</f>
        <v/>
      </c>
      <c r="E369" s="59"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1" t="str">
        <f>IF(Eksplikatsioon!B371=0,"",Eksplikatsioon!B371)</f>
        <v/>
      </c>
      <c r="C370" s="23" t="str">
        <f>IF(Eksplikatsioon!C371=0,"",Eksplikatsioon!C371)</f>
        <v/>
      </c>
      <c r="D370" s="23" t="str">
        <f>IF(Eksplikatsioon!D371=0,"",Eksplikatsioon!D371)</f>
        <v/>
      </c>
      <c r="E370" s="59"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1" t="str">
        <f>IF(Eksplikatsioon!B372=0,"",Eksplikatsioon!B372)</f>
        <v/>
      </c>
      <c r="C371" s="23" t="str">
        <f>IF(Eksplikatsioon!C372=0,"",Eksplikatsioon!C372)</f>
        <v/>
      </c>
      <c r="D371" s="23" t="str">
        <f>IF(Eksplikatsioon!D372=0,"",Eksplikatsioon!D372)</f>
        <v/>
      </c>
      <c r="E371" s="59"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1" t="str">
        <f>IF(Eksplikatsioon!B373=0,"",Eksplikatsioon!B373)</f>
        <v/>
      </c>
      <c r="C372" s="23" t="str">
        <f>IF(Eksplikatsioon!C373=0,"",Eksplikatsioon!C373)</f>
        <v/>
      </c>
      <c r="D372" s="23" t="str">
        <f>IF(Eksplikatsioon!D373=0,"",Eksplikatsioon!D373)</f>
        <v/>
      </c>
      <c r="E372" s="59"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1" t="str">
        <f>IF(Eksplikatsioon!B374=0,"",Eksplikatsioon!B374)</f>
        <v/>
      </c>
      <c r="C373" s="23" t="str">
        <f>IF(Eksplikatsioon!C374=0,"",Eksplikatsioon!C374)</f>
        <v/>
      </c>
      <c r="D373" s="23" t="str">
        <f>IF(Eksplikatsioon!D374=0,"",Eksplikatsioon!D374)</f>
        <v/>
      </c>
      <c r="E373" s="59"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1" t="str">
        <f>IF(Eksplikatsioon!B375=0,"",Eksplikatsioon!B375)</f>
        <v/>
      </c>
      <c r="C374" s="23" t="str">
        <f>IF(Eksplikatsioon!C375=0,"",Eksplikatsioon!C375)</f>
        <v/>
      </c>
      <c r="D374" s="23" t="str">
        <f>IF(Eksplikatsioon!D375=0,"",Eksplikatsioon!D375)</f>
        <v/>
      </c>
      <c r="E374" s="59"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1" t="str">
        <f>IF(Eksplikatsioon!B376=0,"",Eksplikatsioon!B376)</f>
        <v/>
      </c>
      <c r="C375" s="23" t="str">
        <f>IF(Eksplikatsioon!C376=0,"",Eksplikatsioon!C376)</f>
        <v/>
      </c>
      <c r="D375" s="23" t="str">
        <f>IF(Eksplikatsioon!D376=0,"",Eksplikatsioon!D376)</f>
        <v/>
      </c>
      <c r="E375" s="59"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1" t="str">
        <f>IF(Eksplikatsioon!B377=0,"",Eksplikatsioon!B377)</f>
        <v/>
      </c>
      <c r="C376" s="23" t="str">
        <f>IF(Eksplikatsioon!C377=0,"",Eksplikatsioon!C377)</f>
        <v/>
      </c>
      <c r="D376" s="23" t="str">
        <f>IF(Eksplikatsioon!D377=0,"",Eksplikatsioon!D377)</f>
        <v/>
      </c>
      <c r="E376" s="59"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1" t="str">
        <f>IF(Eksplikatsioon!B378=0,"",Eksplikatsioon!B378)</f>
        <v/>
      </c>
      <c r="C377" s="23" t="str">
        <f>IF(Eksplikatsioon!C378=0,"",Eksplikatsioon!C378)</f>
        <v/>
      </c>
      <c r="D377" s="23" t="str">
        <f>IF(Eksplikatsioon!D378=0,"",Eksplikatsioon!D378)</f>
        <v/>
      </c>
      <c r="E377" s="59"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1" t="str">
        <f>IF(Eksplikatsioon!B379=0,"",Eksplikatsioon!B379)</f>
        <v/>
      </c>
      <c r="C378" s="23" t="str">
        <f>IF(Eksplikatsioon!C379=0,"",Eksplikatsioon!C379)</f>
        <v/>
      </c>
      <c r="D378" s="23" t="str">
        <f>IF(Eksplikatsioon!D379=0,"",Eksplikatsioon!D379)</f>
        <v/>
      </c>
      <c r="E378" s="59"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1" t="str">
        <f>IF(Eksplikatsioon!B380=0,"",Eksplikatsioon!B380)</f>
        <v/>
      </c>
      <c r="C379" s="23" t="str">
        <f>IF(Eksplikatsioon!C380=0,"",Eksplikatsioon!C380)</f>
        <v/>
      </c>
      <c r="D379" s="23" t="str">
        <f>IF(Eksplikatsioon!D380=0,"",Eksplikatsioon!D380)</f>
        <v/>
      </c>
      <c r="E379" s="59"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1" t="str">
        <f>IF(Eksplikatsioon!B381=0,"",Eksplikatsioon!B381)</f>
        <v/>
      </c>
      <c r="C380" s="23" t="str">
        <f>IF(Eksplikatsioon!C381=0,"",Eksplikatsioon!C381)</f>
        <v/>
      </c>
      <c r="D380" s="23" t="str">
        <f>IF(Eksplikatsioon!D381=0,"",Eksplikatsioon!D381)</f>
        <v/>
      </c>
      <c r="E380" s="59"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1" t="str">
        <f>IF(Eksplikatsioon!B382=0,"",Eksplikatsioon!B382)</f>
        <v/>
      </c>
      <c r="C381" s="23" t="str">
        <f>IF(Eksplikatsioon!C382=0,"",Eksplikatsioon!C382)</f>
        <v/>
      </c>
      <c r="D381" s="23" t="str">
        <f>IF(Eksplikatsioon!D382=0,"",Eksplikatsioon!D382)</f>
        <v/>
      </c>
      <c r="E381" s="59"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1" t="str">
        <f>IF(Eksplikatsioon!B383=0,"",Eksplikatsioon!B383)</f>
        <v/>
      </c>
      <c r="C382" s="23" t="str">
        <f>IF(Eksplikatsioon!C383=0,"",Eksplikatsioon!C383)</f>
        <v/>
      </c>
      <c r="D382" s="23" t="str">
        <f>IF(Eksplikatsioon!D383=0,"",Eksplikatsioon!D383)</f>
        <v/>
      </c>
      <c r="E382" s="59"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1" t="str">
        <f>IF(Eksplikatsioon!B384=0,"",Eksplikatsioon!B384)</f>
        <v/>
      </c>
      <c r="C383" s="23" t="str">
        <f>IF(Eksplikatsioon!C384=0,"",Eksplikatsioon!C384)</f>
        <v/>
      </c>
      <c r="D383" s="23" t="str">
        <f>IF(Eksplikatsioon!D384=0,"",Eksplikatsioon!D384)</f>
        <v/>
      </c>
      <c r="E383" s="59"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1" t="str">
        <f>IF(Eksplikatsioon!B385=0,"",Eksplikatsioon!B385)</f>
        <v/>
      </c>
      <c r="C384" s="23" t="str">
        <f>IF(Eksplikatsioon!C385=0,"",Eksplikatsioon!C385)</f>
        <v/>
      </c>
      <c r="D384" s="23" t="str">
        <f>IF(Eksplikatsioon!D385=0,"",Eksplikatsioon!D385)</f>
        <v/>
      </c>
      <c r="E384" s="59"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1" t="str">
        <f>IF(Eksplikatsioon!B386=0,"",Eksplikatsioon!B386)</f>
        <v/>
      </c>
      <c r="C385" s="23" t="str">
        <f>IF(Eksplikatsioon!C386=0,"",Eksplikatsioon!C386)</f>
        <v/>
      </c>
      <c r="D385" s="23" t="str">
        <f>IF(Eksplikatsioon!D386=0,"",Eksplikatsioon!D386)</f>
        <v/>
      </c>
      <c r="E385" s="59"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1" t="str">
        <f>IF(Eksplikatsioon!B387=0,"",Eksplikatsioon!B387)</f>
        <v/>
      </c>
      <c r="C386" s="23" t="str">
        <f>IF(Eksplikatsioon!C387=0,"",Eksplikatsioon!C387)</f>
        <v/>
      </c>
      <c r="D386" s="23" t="str">
        <f>IF(Eksplikatsioon!D387=0,"",Eksplikatsioon!D387)</f>
        <v/>
      </c>
      <c r="E386" s="59"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1" t="str">
        <f>IF(Eksplikatsioon!B388=0,"",Eksplikatsioon!B388)</f>
        <v/>
      </c>
      <c r="C387" s="23" t="str">
        <f>IF(Eksplikatsioon!C388=0,"",Eksplikatsioon!C388)</f>
        <v/>
      </c>
      <c r="D387" s="23" t="str">
        <f>IF(Eksplikatsioon!D388=0,"",Eksplikatsioon!D388)</f>
        <v/>
      </c>
      <c r="E387" s="59"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1" t="str">
        <f>IF(Eksplikatsioon!B389=0,"",Eksplikatsioon!B389)</f>
        <v/>
      </c>
      <c r="C388" s="23" t="str">
        <f>IF(Eksplikatsioon!C389=0,"",Eksplikatsioon!C389)</f>
        <v/>
      </c>
      <c r="D388" s="23" t="str">
        <f>IF(Eksplikatsioon!D389=0,"",Eksplikatsioon!D389)</f>
        <v/>
      </c>
      <c r="E388" s="59"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1" t="str">
        <f>IF(Eksplikatsioon!B390=0,"",Eksplikatsioon!B390)</f>
        <v/>
      </c>
      <c r="C389" s="23" t="str">
        <f>IF(Eksplikatsioon!C390=0,"",Eksplikatsioon!C390)</f>
        <v/>
      </c>
      <c r="D389" s="23" t="str">
        <f>IF(Eksplikatsioon!D390=0,"",Eksplikatsioon!D390)</f>
        <v/>
      </c>
      <c r="E389" s="59"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1" t="str">
        <f>IF(Eksplikatsioon!B391=0,"",Eksplikatsioon!B391)</f>
        <v/>
      </c>
      <c r="C390" s="23" t="str">
        <f>IF(Eksplikatsioon!C391=0,"",Eksplikatsioon!C391)</f>
        <v/>
      </c>
      <c r="D390" s="23" t="str">
        <f>IF(Eksplikatsioon!D391=0,"",Eksplikatsioon!D391)</f>
        <v/>
      </c>
      <c r="E390" s="59"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1" t="str">
        <f>IF(Eksplikatsioon!B392=0,"",Eksplikatsioon!B392)</f>
        <v/>
      </c>
      <c r="C391" s="23" t="str">
        <f>IF(Eksplikatsioon!C392=0,"",Eksplikatsioon!C392)</f>
        <v/>
      </c>
      <c r="D391" s="23" t="str">
        <f>IF(Eksplikatsioon!D392=0,"",Eksplikatsioon!D392)</f>
        <v/>
      </c>
      <c r="E391" s="59"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1" t="str">
        <f>IF(Eksplikatsioon!B393=0,"",Eksplikatsioon!B393)</f>
        <v/>
      </c>
      <c r="C392" s="23" t="str">
        <f>IF(Eksplikatsioon!C393=0,"",Eksplikatsioon!C393)</f>
        <v/>
      </c>
      <c r="D392" s="23" t="str">
        <f>IF(Eksplikatsioon!D393=0,"",Eksplikatsioon!D393)</f>
        <v/>
      </c>
      <c r="E392" s="59"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1" t="str">
        <f>IF(Eksplikatsioon!B394=0,"",Eksplikatsioon!B394)</f>
        <v/>
      </c>
      <c r="C393" s="23" t="str">
        <f>IF(Eksplikatsioon!C394=0,"",Eksplikatsioon!C394)</f>
        <v/>
      </c>
      <c r="D393" s="23" t="str">
        <f>IF(Eksplikatsioon!D394=0,"",Eksplikatsioon!D394)</f>
        <v/>
      </c>
      <c r="E393" s="59"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1" t="str">
        <f>IF(Eksplikatsioon!B395=0,"",Eksplikatsioon!B395)</f>
        <v/>
      </c>
      <c r="C394" s="23" t="str">
        <f>IF(Eksplikatsioon!C395=0,"",Eksplikatsioon!C395)</f>
        <v/>
      </c>
      <c r="D394" s="23" t="str">
        <f>IF(Eksplikatsioon!D395=0,"",Eksplikatsioon!D395)</f>
        <v/>
      </c>
      <c r="E394" s="59"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1" t="str">
        <f>IF(Eksplikatsioon!B396=0,"",Eksplikatsioon!B396)</f>
        <v/>
      </c>
      <c r="C395" s="23" t="str">
        <f>IF(Eksplikatsioon!C396=0,"",Eksplikatsioon!C396)</f>
        <v/>
      </c>
      <c r="D395" s="23" t="str">
        <f>IF(Eksplikatsioon!D396=0,"",Eksplikatsioon!D396)</f>
        <v/>
      </c>
      <c r="E395" s="59"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1" t="str">
        <f>IF(Eksplikatsioon!B397=0,"",Eksplikatsioon!B397)</f>
        <v/>
      </c>
      <c r="C396" s="23" t="str">
        <f>IF(Eksplikatsioon!C397=0,"",Eksplikatsioon!C397)</f>
        <v/>
      </c>
      <c r="D396" s="23" t="str">
        <f>IF(Eksplikatsioon!D397=0,"",Eksplikatsioon!D397)</f>
        <v/>
      </c>
      <c r="E396" s="59"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1" t="str">
        <f>IF(Eksplikatsioon!B398=0,"",Eksplikatsioon!B398)</f>
        <v/>
      </c>
      <c r="C397" s="23" t="str">
        <f>IF(Eksplikatsioon!C398=0,"",Eksplikatsioon!C398)</f>
        <v/>
      </c>
      <c r="D397" s="23" t="str">
        <f>IF(Eksplikatsioon!D398=0,"",Eksplikatsioon!D398)</f>
        <v/>
      </c>
      <c r="E397" s="59"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1" t="str">
        <f>IF(Eksplikatsioon!B399=0,"",Eksplikatsioon!B399)</f>
        <v/>
      </c>
      <c r="C398" s="23" t="str">
        <f>IF(Eksplikatsioon!C399=0,"",Eksplikatsioon!C399)</f>
        <v/>
      </c>
      <c r="D398" s="23" t="str">
        <f>IF(Eksplikatsioon!D399=0,"",Eksplikatsioon!D399)</f>
        <v/>
      </c>
      <c r="E398" s="59"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1" t="str">
        <f>IF(Eksplikatsioon!B400=0,"",Eksplikatsioon!B400)</f>
        <v/>
      </c>
      <c r="C399" s="23" t="str">
        <f>IF(Eksplikatsioon!C400=0,"",Eksplikatsioon!C400)</f>
        <v/>
      </c>
      <c r="D399" s="23" t="str">
        <f>IF(Eksplikatsioon!D400=0,"",Eksplikatsioon!D400)</f>
        <v/>
      </c>
      <c r="E399" s="59"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1" t="str">
        <f>IF(Eksplikatsioon!B401=0,"",Eksplikatsioon!B401)</f>
        <v/>
      </c>
      <c r="C400" s="23" t="str">
        <f>IF(Eksplikatsioon!C401=0,"",Eksplikatsioon!C401)</f>
        <v/>
      </c>
      <c r="D400" s="23" t="str">
        <f>IF(Eksplikatsioon!D401=0,"",Eksplikatsioon!D401)</f>
        <v/>
      </c>
      <c r="E400" s="59"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1" t="str">
        <f>IF(Eksplikatsioon!B402=0,"",Eksplikatsioon!B402)</f>
        <v/>
      </c>
      <c r="C401" s="23" t="str">
        <f>IF(Eksplikatsioon!C402=0,"",Eksplikatsioon!C402)</f>
        <v/>
      </c>
      <c r="D401" s="23" t="str">
        <f>IF(Eksplikatsioon!D402=0,"",Eksplikatsioon!D402)</f>
        <v/>
      </c>
      <c r="E401" s="59"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1" t="str">
        <f>IF(Eksplikatsioon!B403=0,"",Eksplikatsioon!B403)</f>
        <v/>
      </c>
      <c r="C402" s="23" t="str">
        <f>IF(Eksplikatsioon!C403=0,"",Eksplikatsioon!C403)</f>
        <v/>
      </c>
      <c r="D402" s="23" t="str">
        <f>IF(Eksplikatsioon!D403=0,"",Eksplikatsioon!D403)</f>
        <v/>
      </c>
      <c r="E402" s="59"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1" t="str">
        <f>IF(Eksplikatsioon!B404=0,"",Eksplikatsioon!B404)</f>
        <v/>
      </c>
      <c r="C403" s="23" t="str">
        <f>IF(Eksplikatsioon!C404=0,"",Eksplikatsioon!C404)</f>
        <v/>
      </c>
      <c r="D403" s="23" t="str">
        <f>IF(Eksplikatsioon!D404=0,"",Eksplikatsioon!D404)</f>
        <v/>
      </c>
      <c r="E403" s="59"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1" t="str">
        <f>IF(Eksplikatsioon!B405=0,"",Eksplikatsioon!B405)</f>
        <v/>
      </c>
      <c r="C404" s="23" t="str">
        <f>IF(Eksplikatsioon!C405=0,"",Eksplikatsioon!C405)</f>
        <v/>
      </c>
      <c r="D404" s="23" t="str">
        <f>IF(Eksplikatsioon!D405=0,"",Eksplikatsioon!D405)</f>
        <v/>
      </c>
      <c r="E404" s="59"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1" t="str">
        <f>IF(Eksplikatsioon!B406=0,"",Eksplikatsioon!B406)</f>
        <v/>
      </c>
      <c r="C405" s="23" t="str">
        <f>IF(Eksplikatsioon!C406=0,"",Eksplikatsioon!C406)</f>
        <v/>
      </c>
      <c r="D405" s="23" t="str">
        <f>IF(Eksplikatsioon!D406=0,"",Eksplikatsioon!D406)</f>
        <v/>
      </c>
      <c r="E405" s="59"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1" t="str">
        <f>IF(Eksplikatsioon!B407=0,"",Eksplikatsioon!B407)</f>
        <v/>
      </c>
      <c r="C406" s="23" t="str">
        <f>IF(Eksplikatsioon!C407=0,"",Eksplikatsioon!C407)</f>
        <v/>
      </c>
      <c r="D406" s="23" t="str">
        <f>IF(Eksplikatsioon!D407=0,"",Eksplikatsioon!D407)</f>
        <v/>
      </c>
      <c r="E406" s="59"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1" t="str">
        <f>IF(Eksplikatsioon!B408=0,"",Eksplikatsioon!B408)</f>
        <v/>
      </c>
      <c r="C407" s="23" t="str">
        <f>IF(Eksplikatsioon!C408=0,"",Eksplikatsioon!C408)</f>
        <v/>
      </c>
      <c r="D407" s="23" t="str">
        <f>IF(Eksplikatsioon!D408=0,"",Eksplikatsioon!D408)</f>
        <v/>
      </c>
      <c r="E407" s="59"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1" t="str">
        <f>IF(Eksplikatsioon!B409=0,"",Eksplikatsioon!B409)</f>
        <v/>
      </c>
      <c r="C408" s="23" t="str">
        <f>IF(Eksplikatsioon!C409=0,"",Eksplikatsioon!C409)</f>
        <v/>
      </c>
      <c r="D408" s="23" t="str">
        <f>IF(Eksplikatsioon!D409=0,"",Eksplikatsioon!D409)</f>
        <v/>
      </c>
      <c r="E408" s="59"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1" t="str">
        <f>IF(Eksplikatsioon!B410=0,"",Eksplikatsioon!B410)</f>
        <v/>
      </c>
      <c r="C409" s="23" t="str">
        <f>IF(Eksplikatsioon!C410=0,"",Eksplikatsioon!C410)</f>
        <v/>
      </c>
      <c r="D409" s="23" t="str">
        <f>IF(Eksplikatsioon!D410=0,"",Eksplikatsioon!D410)</f>
        <v/>
      </c>
      <c r="E409" s="59"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1" t="str">
        <f>IF(Eksplikatsioon!B411=0,"",Eksplikatsioon!B411)</f>
        <v/>
      </c>
      <c r="C410" s="23" t="str">
        <f>IF(Eksplikatsioon!C411=0,"",Eksplikatsioon!C411)</f>
        <v/>
      </c>
      <c r="D410" s="23" t="str">
        <f>IF(Eksplikatsioon!D411=0,"",Eksplikatsioon!D411)</f>
        <v/>
      </c>
      <c r="E410" s="59"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1" t="str">
        <f>IF(Eksplikatsioon!B412=0,"",Eksplikatsioon!B412)</f>
        <v/>
      </c>
      <c r="C411" s="23" t="str">
        <f>IF(Eksplikatsioon!C412=0,"",Eksplikatsioon!C412)</f>
        <v/>
      </c>
      <c r="D411" s="23" t="str">
        <f>IF(Eksplikatsioon!D412=0,"",Eksplikatsioon!D412)</f>
        <v/>
      </c>
      <c r="E411" s="59"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1" t="str">
        <f>IF(Eksplikatsioon!B413=0,"",Eksplikatsioon!B413)</f>
        <v/>
      </c>
      <c r="C412" s="23" t="str">
        <f>IF(Eksplikatsioon!C413=0,"",Eksplikatsioon!C413)</f>
        <v/>
      </c>
      <c r="D412" s="23" t="str">
        <f>IF(Eksplikatsioon!D413=0,"",Eksplikatsioon!D413)</f>
        <v/>
      </c>
      <c r="E412" s="59"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1" t="str">
        <f>IF(Eksplikatsioon!B414=0,"",Eksplikatsioon!B414)</f>
        <v/>
      </c>
      <c r="C413" s="23" t="str">
        <f>IF(Eksplikatsioon!C414=0,"",Eksplikatsioon!C414)</f>
        <v/>
      </c>
      <c r="D413" s="23" t="str">
        <f>IF(Eksplikatsioon!D414=0,"",Eksplikatsioon!D414)</f>
        <v/>
      </c>
      <c r="E413" s="59"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1" t="str">
        <f>IF(Eksplikatsioon!B415=0,"",Eksplikatsioon!B415)</f>
        <v/>
      </c>
      <c r="C414" s="23" t="str">
        <f>IF(Eksplikatsioon!C415=0,"",Eksplikatsioon!C415)</f>
        <v/>
      </c>
      <c r="D414" s="23" t="str">
        <f>IF(Eksplikatsioon!D415=0,"",Eksplikatsioon!D415)</f>
        <v/>
      </c>
      <c r="E414" s="59"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1" t="str">
        <f>IF(Eksplikatsioon!B416=0,"",Eksplikatsioon!B416)</f>
        <v/>
      </c>
      <c r="C415" s="23" t="str">
        <f>IF(Eksplikatsioon!C416=0,"",Eksplikatsioon!C416)</f>
        <v/>
      </c>
      <c r="D415" s="23" t="str">
        <f>IF(Eksplikatsioon!D416=0,"",Eksplikatsioon!D416)</f>
        <v/>
      </c>
      <c r="E415" s="59"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1" t="str">
        <f>IF(Eksplikatsioon!B417=0,"",Eksplikatsioon!B417)</f>
        <v/>
      </c>
      <c r="C416" s="23" t="str">
        <f>IF(Eksplikatsioon!C417=0,"",Eksplikatsioon!C417)</f>
        <v/>
      </c>
      <c r="D416" s="23" t="str">
        <f>IF(Eksplikatsioon!D417=0,"",Eksplikatsioon!D417)</f>
        <v/>
      </c>
      <c r="E416" s="59"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1" t="str">
        <f>IF(Eksplikatsioon!B418=0,"",Eksplikatsioon!B418)</f>
        <v/>
      </c>
      <c r="C417" s="23" t="str">
        <f>IF(Eksplikatsioon!C418=0,"",Eksplikatsioon!C418)</f>
        <v/>
      </c>
      <c r="D417" s="23" t="str">
        <f>IF(Eksplikatsioon!D418=0,"",Eksplikatsioon!D418)</f>
        <v/>
      </c>
      <c r="E417" s="59"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1" t="str">
        <f>IF(Eksplikatsioon!B419=0,"",Eksplikatsioon!B419)</f>
        <v/>
      </c>
      <c r="C418" s="23" t="str">
        <f>IF(Eksplikatsioon!C419=0,"",Eksplikatsioon!C419)</f>
        <v/>
      </c>
      <c r="D418" s="23" t="str">
        <f>IF(Eksplikatsioon!D419=0,"",Eksplikatsioon!D419)</f>
        <v/>
      </c>
      <c r="E418" s="59"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1" t="str">
        <f>IF(Eksplikatsioon!B420=0,"",Eksplikatsioon!B420)</f>
        <v/>
      </c>
      <c r="C419" s="23" t="str">
        <f>IF(Eksplikatsioon!C420=0,"",Eksplikatsioon!C420)</f>
        <v/>
      </c>
      <c r="D419" s="23" t="str">
        <f>IF(Eksplikatsioon!D420=0,"",Eksplikatsioon!D420)</f>
        <v/>
      </c>
      <c r="E419" s="59"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1" t="str">
        <f>IF(Eksplikatsioon!B421=0,"",Eksplikatsioon!B421)</f>
        <v/>
      </c>
      <c r="C420" s="23" t="str">
        <f>IF(Eksplikatsioon!C421=0,"",Eksplikatsioon!C421)</f>
        <v/>
      </c>
      <c r="D420" s="23" t="str">
        <f>IF(Eksplikatsioon!D421=0,"",Eksplikatsioon!D421)</f>
        <v/>
      </c>
      <c r="E420" s="59"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1" t="str">
        <f>IF(Eksplikatsioon!B422=0,"",Eksplikatsioon!B422)</f>
        <v/>
      </c>
      <c r="C421" s="23" t="str">
        <f>IF(Eksplikatsioon!C422=0,"",Eksplikatsioon!C422)</f>
        <v/>
      </c>
      <c r="D421" s="23" t="str">
        <f>IF(Eksplikatsioon!D422=0,"",Eksplikatsioon!D422)</f>
        <v/>
      </c>
      <c r="E421" s="59"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1" t="str">
        <f>IF(Eksplikatsioon!B423=0,"",Eksplikatsioon!B423)</f>
        <v/>
      </c>
      <c r="C422" s="23" t="str">
        <f>IF(Eksplikatsioon!C423=0,"",Eksplikatsioon!C423)</f>
        <v/>
      </c>
      <c r="D422" s="23" t="str">
        <f>IF(Eksplikatsioon!D423=0,"",Eksplikatsioon!D423)</f>
        <v/>
      </c>
      <c r="E422" s="59"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1" t="str">
        <f>IF(Eksplikatsioon!B424=0,"",Eksplikatsioon!B424)</f>
        <v/>
      </c>
      <c r="C423" s="23" t="str">
        <f>IF(Eksplikatsioon!C424=0,"",Eksplikatsioon!C424)</f>
        <v/>
      </c>
      <c r="D423" s="23" t="str">
        <f>IF(Eksplikatsioon!D424=0,"",Eksplikatsioon!D424)</f>
        <v/>
      </c>
      <c r="E423" s="59"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1" t="str">
        <f>IF(Eksplikatsioon!B425=0,"",Eksplikatsioon!B425)</f>
        <v/>
      </c>
      <c r="C424" s="23" t="str">
        <f>IF(Eksplikatsioon!C425=0,"",Eksplikatsioon!C425)</f>
        <v/>
      </c>
      <c r="D424" s="23" t="str">
        <f>IF(Eksplikatsioon!D425=0,"",Eksplikatsioon!D425)</f>
        <v/>
      </c>
      <c r="E424" s="59"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1" t="str">
        <f>IF(Eksplikatsioon!B426=0,"",Eksplikatsioon!B426)</f>
        <v/>
      </c>
      <c r="C425" s="23" t="str">
        <f>IF(Eksplikatsioon!C426=0,"",Eksplikatsioon!C426)</f>
        <v/>
      </c>
      <c r="D425" s="23" t="str">
        <f>IF(Eksplikatsioon!D426=0,"",Eksplikatsioon!D426)</f>
        <v/>
      </c>
      <c r="E425" s="59"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1" t="str">
        <f>IF(Eksplikatsioon!B427=0,"",Eksplikatsioon!B427)</f>
        <v/>
      </c>
      <c r="C426" s="23" t="str">
        <f>IF(Eksplikatsioon!C427=0,"",Eksplikatsioon!C427)</f>
        <v/>
      </c>
      <c r="D426" s="23" t="str">
        <f>IF(Eksplikatsioon!D427=0,"",Eksplikatsioon!D427)</f>
        <v/>
      </c>
      <c r="E426" s="59"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1" t="str">
        <f>IF(Eksplikatsioon!B428=0,"",Eksplikatsioon!B428)</f>
        <v/>
      </c>
      <c r="C427" s="23" t="str">
        <f>IF(Eksplikatsioon!C428=0,"",Eksplikatsioon!C428)</f>
        <v/>
      </c>
      <c r="D427" s="23" t="str">
        <f>IF(Eksplikatsioon!D428=0,"",Eksplikatsioon!D428)</f>
        <v/>
      </c>
      <c r="E427" s="59"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1" t="str">
        <f>IF(Eksplikatsioon!B429=0,"",Eksplikatsioon!B429)</f>
        <v/>
      </c>
      <c r="C428" s="23" t="str">
        <f>IF(Eksplikatsioon!C429=0,"",Eksplikatsioon!C429)</f>
        <v/>
      </c>
      <c r="D428" s="23" t="str">
        <f>IF(Eksplikatsioon!D429=0,"",Eksplikatsioon!D429)</f>
        <v/>
      </c>
      <c r="E428" s="59"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1" t="str">
        <f>IF(Eksplikatsioon!B430=0,"",Eksplikatsioon!B430)</f>
        <v/>
      </c>
      <c r="C429" s="23" t="str">
        <f>IF(Eksplikatsioon!C430=0,"",Eksplikatsioon!C430)</f>
        <v/>
      </c>
      <c r="D429" s="23" t="str">
        <f>IF(Eksplikatsioon!D430=0,"",Eksplikatsioon!D430)</f>
        <v/>
      </c>
      <c r="E429" s="59"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1" t="str">
        <f>IF(Eksplikatsioon!B431=0,"",Eksplikatsioon!B431)</f>
        <v/>
      </c>
      <c r="C430" s="23" t="str">
        <f>IF(Eksplikatsioon!C431=0,"",Eksplikatsioon!C431)</f>
        <v/>
      </c>
      <c r="D430" s="23" t="str">
        <f>IF(Eksplikatsioon!D431=0,"",Eksplikatsioon!D431)</f>
        <v/>
      </c>
      <c r="E430" s="59"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1" t="str">
        <f>IF(Eksplikatsioon!B432=0,"",Eksplikatsioon!B432)</f>
        <v/>
      </c>
      <c r="C431" s="23" t="str">
        <f>IF(Eksplikatsioon!C432=0,"",Eksplikatsioon!C432)</f>
        <v/>
      </c>
      <c r="D431" s="23" t="str">
        <f>IF(Eksplikatsioon!D432=0,"",Eksplikatsioon!D432)</f>
        <v/>
      </c>
      <c r="E431" s="59"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1" t="str">
        <f>IF(Eksplikatsioon!B433=0,"",Eksplikatsioon!B433)</f>
        <v/>
      </c>
      <c r="C432" s="23" t="str">
        <f>IF(Eksplikatsioon!C433=0,"",Eksplikatsioon!C433)</f>
        <v/>
      </c>
      <c r="D432" s="23" t="str">
        <f>IF(Eksplikatsioon!D433=0,"",Eksplikatsioon!D433)</f>
        <v/>
      </c>
      <c r="E432" s="59"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1" t="str">
        <f>IF(Eksplikatsioon!B434=0,"",Eksplikatsioon!B434)</f>
        <v/>
      </c>
      <c r="C433" s="23" t="str">
        <f>IF(Eksplikatsioon!C434=0,"",Eksplikatsioon!C434)</f>
        <v/>
      </c>
      <c r="D433" s="23" t="str">
        <f>IF(Eksplikatsioon!D434=0,"",Eksplikatsioon!D434)</f>
        <v/>
      </c>
      <c r="E433" s="59"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1" t="str">
        <f>IF(Eksplikatsioon!B435=0,"",Eksplikatsioon!B435)</f>
        <v/>
      </c>
      <c r="C434" s="23" t="str">
        <f>IF(Eksplikatsioon!C435=0,"",Eksplikatsioon!C435)</f>
        <v/>
      </c>
      <c r="D434" s="23" t="str">
        <f>IF(Eksplikatsioon!D435=0,"",Eksplikatsioon!D435)</f>
        <v/>
      </c>
      <c r="E434" s="59"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1" t="str">
        <f>IF(Eksplikatsioon!B436=0,"",Eksplikatsioon!B436)</f>
        <v/>
      </c>
      <c r="C435" s="23" t="str">
        <f>IF(Eksplikatsioon!C436=0,"",Eksplikatsioon!C436)</f>
        <v/>
      </c>
      <c r="D435" s="23" t="str">
        <f>IF(Eksplikatsioon!D436=0,"",Eksplikatsioon!D436)</f>
        <v/>
      </c>
      <c r="E435" s="59"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1" t="str">
        <f>IF(Eksplikatsioon!B437=0,"",Eksplikatsioon!B437)</f>
        <v/>
      </c>
      <c r="C436" s="23" t="str">
        <f>IF(Eksplikatsioon!C437=0,"",Eksplikatsioon!C437)</f>
        <v/>
      </c>
      <c r="D436" s="23" t="str">
        <f>IF(Eksplikatsioon!D437=0,"",Eksplikatsioon!D437)</f>
        <v/>
      </c>
      <c r="E436" s="59"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1" t="str">
        <f>IF(Eksplikatsioon!B438=0,"",Eksplikatsioon!B438)</f>
        <v/>
      </c>
      <c r="C437" s="23" t="str">
        <f>IF(Eksplikatsioon!C438=0,"",Eksplikatsioon!C438)</f>
        <v/>
      </c>
      <c r="D437" s="23" t="str">
        <f>IF(Eksplikatsioon!D438=0,"",Eksplikatsioon!D438)</f>
        <v/>
      </c>
      <c r="E437" s="59"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1" t="str">
        <f>IF(Eksplikatsioon!B439=0,"",Eksplikatsioon!B439)</f>
        <v/>
      </c>
      <c r="C438" s="23" t="str">
        <f>IF(Eksplikatsioon!C439=0,"",Eksplikatsioon!C439)</f>
        <v/>
      </c>
      <c r="D438" s="23" t="str">
        <f>IF(Eksplikatsioon!D439=0,"",Eksplikatsioon!D439)</f>
        <v/>
      </c>
      <c r="E438" s="59"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1" t="str">
        <f>IF(Eksplikatsioon!B440=0,"",Eksplikatsioon!B440)</f>
        <v/>
      </c>
      <c r="C439" s="23" t="str">
        <f>IF(Eksplikatsioon!C440=0,"",Eksplikatsioon!C440)</f>
        <v/>
      </c>
      <c r="D439" s="23" t="str">
        <f>IF(Eksplikatsioon!D440=0,"",Eksplikatsioon!D440)</f>
        <v/>
      </c>
      <c r="E439" s="59"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1" t="str">
        <f>IF(Eksplikatsioon!B441=0,"",Eksplikatsioon!B441)</f>
        <v/>
      </c>
      <c r="C440" s="23" t="str">
        <f>IF(Eksplikatsioon!C441=0,"",Eksplikatsioon!C441)</f>
        <v/>
      </c>
      <c r="D440" s="23" t="str">
        <f>IF(Eksplikatsioon!D441=0,"",Eksplikatsioon!D441)</f>
        <v/>
      </c>
      <c r="E440" s="59"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1" t="str">
        <f>IF(Eksplikatsioon!B442=0,"",Eksplikatsioon!B442)</f>
        <v/>
      </c>
      <c r="C441" s="23" t="str">
        <f>IF(Eksplikatsioon!C442=0,"",Eksplikatsioon!C442)</f>
        <v/>
      </c>
      <c r="D441" s="23" t="str">
        <f>IF(Eksplikatsioon!D442=0,"",Eksplikatsioon!D442)</f>
        <v/>
      </c>
      <c r="E441" s="59"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1" t="str">
        <f>IF(Eksplikatsioon!B443=0,"",Eksplikatsioon!B443)</f>
        <v/>
      </c>
      <c r="C442" s="23" t="str">
        <f>IF(Eksplikatsioon!C443=0,"",Eksplikatsioon!C443)</f>
        <v/>
      </c>
      <c r="D442" s="23" t="str">
        <f>IF(Eksplikatsioon!D443=0,"",Eksplikatsioon!D443)</f>
        <v/>
      </c>
      <c r="E442" s="59"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1" t="str">
        <f>IF(Eksplikatsioon!B444=0,"",Eksplikatsioon!B444)</f>
        <v/>
      </c>
      <c r="C443" s="23" t="str">
        <f>IF(Eksplikatsioon!C444=0,"",Eksplikatsioon!C444)</f>
        <v/>
      </c>
      <c r="D443" s="23" t="str">
        <f>IF(Eksplikatsioon!D444=0,"",Eksplikatsioon!D444)</f>
        <v/>
      </c>
      <c r="E443" s="59"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1" t="str">
        <f>IF(Eksplikatsioon!B445=0,"",Eksplikatsioon!B445)</f>
        <v/>
      </c>
      <c r="C444" s="23" t="str">
        <f>IF(Eksplikatsioon!C445=0,"",Eksplikatsioon!C445)</f>
        <v/>
      </c>
      <c r="D444" s="23" t="str">
        <f>IF(Eksplikatsioon!D445=0,"",Eksplikatsioon!D445)</f>
        <v/>
      </c>
      <c r="E444" s="59"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1" t="str">
        <f>IF(Eksplikatsioon!B446=0,"",Eksplikatsioon!B446)</f>
        <v/>
      </c>
      <c r="C445" s="23" t="str">
        <f>IF(Eksplikatsioon!C446=0,"",Eksplikatsioon!C446)</f>
        <v/>
      </c>
      <c r="D445" s="23" t="str">
        <f>IF(Eksplikatsioon!D446=0,"",Eksplikatsioon!D446)</f>
        <v/>
      </c>
      <c r="E445" s="59"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1" t="str">
        <f>IF(Eksplikatsioon!B447=0,"",Eksplikatsioon!B447)</f>
        <v/>
      </c>
      <c r="C446" s="23" t="str">
        <f>IF(Eksplikatsioon!C447=0,"",Eksplikatsioon!C447)</f>
        <v/>
      </c>
      <c r="D446" s="23" t="str">
        <f>IF(Eksplikatsioon!D447=0,"",Eksplikatsioon!D447)</f>
        <v/>
      </c>
      <c r="E446" s="59"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1" t="str">
        <f>IF(Eksplikatsioon!B448=0,"",Eksplikatsioon!B448)</f>
        <v/>
      </c>
      <c r="C447" s="23" t="str">
        <f>IF(Eksplikatsioon!C448=0,"",Eksplikatsioon!C448)</f>
        <v/>
      </c>
      <c r="D447" s="23" t="str">
        <f>IF(Eksplikatsioon!D448=0,"",Eksplikatsioon!D448)</f>
        <v/>
      </c>
      <c r="E447" s="59"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1" t="str">
        <f>IF(Eksplikatsioon!B449=0,"",Eksplikatsioon!B449)</f>
        <v/>
      </c>
      <c r="C448" s="23" t="str">
        <f>IF(Eksplikatsioon!C449=0,"",Eksplikatsioon!C449)</f>
        <v/>
      </c>
      <c r="D448" s="23" t="str">
        <f>IF(Eksplikatsioon!D449=0,"",Eksplikatsioon!D449)</f>
        <v/>
      </c>
      <c r="E448" s="59"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1" t="str">
        <f>IF(Eksplikatsioon!B450=0,"",Eksplikatsioon!B450)</f>
        <v/>
      </c>
      <c r="C449" s="23" t="str">
        <f>IF(Eksplikatsioon!C450=0,"",Eksplikatsioon!C450)</f>
        <v/>
      </c>
      <c r="D449" s="23" t="str">
        <f>IF(Eksplikatsioon!D450=0,"",Eksplikatsioon!D450)</f>
        <v/>
      </c>
      <c r="E449" s="59"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1" t="str">
        <f>IF(Eksplikatsioon!B451=0,"",Eksplikatsioon!B451)</f>
        <v/>
      </c>
      <c r="C450" s="23" t="str">
        <f>IF(Eksplikatsioon!C451=0,"",Eksplikatsioon!C451)</f>
        <v/>
      </c>
      <c r="D450" s="23" t="str">
        <f>IF(Eksplikatsioon!D451=0,"",Eksplikatsioon!D451)</f>
        <v/>
      </c>
      <c r="E450" s="59"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1" t="str">
        <f>IF(Eksplikatsioon!B452=0,"",Eksplikatsioon!B452)</f>
        <v/>
      </c>
      <c r="C451" s="23" t="str">
        <f>IF(Eksplikatsioon!C452=0,"",Eksplikatsioon!C452)</f>
        <v/>
      </c>
      <c r="D451" s="23" t="str">
        <f>IF(Eksplikatsioon!D452=0,"",Eksplikatsioon!D452)</f>
        <v/>
      </c>
      <c r="E451" s="59"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1" t="str">
        <f>IF(Eksplikatsioon!B453=0,"",Eksplikatsioon!B453)</f>
        <v/>
      </c>
      <c r="C452" s="23" t="str">
        <f>IF(Eksplikatsioon!C453=0,"",Eksplikatsioon!C453)</f>
        <v/>
      </c>
      <c r="D452" s="23" t="str">
        <f>IF(Eksplikatsioon!D453=0,"",Eksplikatsioon!D453)</f>
        <v/>
      </c>
      <c r="E452" s="59"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1" t="str">
        <f>IF(Eksplikatsioon!B454=0,"",Eksplikatsioon!B454)</f>
        <v/>
      </c>
      <c r="C453" s="23" t="str">
        <f>IF(Eksplikatsioon!C454=0,"",Eksplikatsioon!C454)</f>
        <v/>
      </c>
      <c r="D453" s="23" t="str">
        <f>IF(Eksplikatsioon!D454=0,"",Eksplikatsioon!D454)</f>
        <v/>
      </c>
      <c r="E453" s="59"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1" t="str">
        <f>IF(Eksplikatsioon!B455=0,"",Eksplikatsioon!B455)</f>
        <v/>
      </c>
      <c r="C454" s="23" t="str">
        <f>IF(Eksplikatsioon!C455=0,"",Eksplikatsioon!C455)</f>
        <v/>
      </c>
      <c r="D454" s="23" t="str">
        <f>IF(Eksplikatsioon!D455=0,"",Eksplikatsioon!D455)</f>
        <v/>
      </c>
      <c r="E454" s="59"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1" t="str">
        <f>IF(Eksplikatsioon!B456=0,"",Eksplikatsioon!B456)</f>
        <v/>
      </c>
      <c r="C455" s="23" t="str">
        <f>IF(Eksplikatsioon!C456=0,"",Eksplikatsioon!C456)</f>
        <v/>
      </c>
      <c r="D455" s="23" t="str">
        <f>IF(Eksplikatsioon!D456=0,"",Eksplikatsioon!D456)</f>
        <v/>
      </c>
      <c r="E455" s="59"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1" t="str">
        <f>IF(Eksplikatsioon!B457=0,"",Eksplikatsioon!B457)</f>
        <v/>
      </c>
      <c r="C456" s="23" t="str">
        <f>IF(Eksplikatsioon!C457=0,"",Eksplikatsioon!C457)</f>
        <v/>
      </c>
      <c r="D456" s="23" t="str">
        <f>IF(Eksplikatsioon!D457=0,"",Eksplikatsioon!D457)</f>
        <v/>
      </c>
      <c r="E456" s="59"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1" t="str">
        <f>IF(Eksplikatsioon!B458=0,"",Eksplikatsioon!B458)</f>
        <v/>
      </c>
      <c r="C457" s="23" t="str">
        <f>IF(Eksplikatsioon!C458=0,"",Eksplikatsioon!C458)</f>
        <v/>
      </c>
      <c r="D457" s="23" t="str">
        <f>IF(Eksplikatsioon!D458=0,"",Eksplikatsioon!D458)</f>
        <v/>
      </c>
      <c r="E457" s="59"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1" t="str">
        <f>IF(Eksplikatsioon!B459=0,"",Eksplikatsioon!B459)</f>
        <v/>
      </c>
      <c r="C458" s="23" t="str">
        <f>IF(Eksplikatsioon!C459=0,"",Eksplikatsioon!C459)</f>
        <v/>
      </c>
      <c r="D458" s="23" t="str">
        <f>IF(Eksplikatsioon!D459=0,"",Eksplikatsioon!D459)</f>
        <v/>
      </c>
      <c r="E458" s="59"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1" t="str">
        <f>IF(Eksplikatsioon!B460=0,"",Eksplikatsioon!B460)</f>
        <v/>
      </c>
      <c r="C459" s="23" t="str">
        <f>IF(Eksplikatsioon!C460=0,"",Eksplikatsioon!C460)</f>
        <v/>
      </c>
      <c r="D459" s="23" t="str">
        <f>IF(Eksplikatsioon!D460=0,"",Eksplikatsioon!D460)</f>
        <v/>
      </c>
      <c r="E459" s="59"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1" t="str">
        <f>IF(Eksplikatsioon!B461=0,"",Eksplikatsioon!B461)</f>
        <v/>
      </c>
      <c r="C460" s="23" t="str">
        <f>IF(Eksplikatsioon!C461=0,"",Eksplikatsioon!C461)</f>
        <v/>
      </c>
      <c r="D460" s="23" t="str">
        <f>IF(Eksplikatsioon!D461=0,"",Eksplikatsioon!D461)</f>
        <v/>
      </c>
      <c r="E460" s="59"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1" t="str">
        <f>IF(Eksplikatsioon!B462=0,"",Eksplikatsioon!B462)</f>
        <v/>
      </c>
      <c r="C461" s="23" t="str">
        <f>IF(Eksplikatsioon!C462=0,"",Eksplikatsioon!C462)</f>
        <v/>
      </c>
      <c r="D461" s="23" t="str">
        <f>IF(Eksplikatsioon!D462=0,"",Eksplikatsioon!D462)</f>
        <v/>
      </c>
      <c r="E461" s="59"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1" t="str">
        <f>IF(Eksplikatsioon!B463=0,"",Eksplikatsioon!B463)</f>
        <v/>
      </c>
      <c r="C462" s="23" t="str">
        <f>IF(Eksplikatsioon!C463=0,"",Eksplikatsioon!C463)</f>
        <v/>
      </c>
      <c r="D462" s="23" t="str">
        <f>IF(Eksplikatsioon!D463=0,"",Eksplikatsioon!D463)</f>
        <v/>
      </c>
      <c r="E462" s="59"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1" t="str">
        <f>IF(Eksplikatsioon!B464=0,"",Eksplikatsioon!B464)</f>
        <v/>
      </c>
      <c r="C463" s="23" t="str">
        <f>IF(Eksplikatsioon!C464=0,"",Eksplikatsioon!C464)</f>
        <v/>
      </c>
      <c r="D463" s="23" t="str">
        <f>IF(Eksplikatsioon!D464=0,"",Eksplikatsioon!D464)</f>
        <v/>
      </c>
      <c r="E463" s="59"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1" t="str">
        <f>IF(Eksplikatsioon!B465=0,"",Eksplikatsioon!B465)</f>
        <v/>
      </c>
      <c r="C464" s="23" t="str">
        <f>IF(Eksplikatsioon!C465=0,"",Eksplikatsioon!C465)</f>
        <v/>
      </c>
      <c r="D464" s="23" t="str">
        <f>IF(Eksplikatsioon!D465=0,"",Eksplikatsioon!D465)</f>
        <v/>
      </c>
      <c r="E464" s="59"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1" t="str">
        <f>IF(Eksplikatsioon!B466=0,"",Eksplikatsioon!B466)</f>
        <v/>
      </c>
      <c r="C465" s="23" t="str">
        <f>IF(Eksplikatsioon!C466=0,"",Eksplikatsioon!C466)</f>
        <v/>
      </c>
      <c r="D465" s="23" t="str">
        <f>IF(Eksplikatsioon!D466=0,"",Eksplikatsioon!D466)</f>
        <v/>
      </c>
      <c r="E465" s="59"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1" t="str">
        <f>IF(Eksplikatsioon!B467=0,"",Eksplikatsioon!B467)</f>
        <v/>
      </c>
      <c r="C466" s="23" t="str">
        <f>IF(Eksplikatsioon!C467=0,"",Eksplikatsioon!C467)</f>
        <v/>
      </c>
      <c r="D466" s="23" t="str">
        <f>IF(Eksplikatsioon!D467=0,"",Eksplikatsioon!D467)</f>
        <v/>
      </c>
      <c r="E466" s="59"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1" t="str">
        <f>IF(Eksplikatsioon!B468=0,"",Eksplikatsioon!B468)</f>
        <v/>
      </c>
      <c r="C467" s="23" t="str">
        <f>IF(Eksplikatsioon!C468=0,"",Eksplikatsioon!C468)</f>
        <v/>
      </c>
      <c r="D467" s="23" t="str">
        <f>IF(Eksplikatsioon!D468=0,"",Eksplikatsioon!D468)</f>
        <v/>
      </c>
      <c r="E467" s="59"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1" t="str">
        <f>IF(Eksplikatsioon!B469=0,"",Eksplikatsioon!B469)</f>
        <v/>
      </c>
      <c r="C468" s="23" t="str">
        <f>IF(Eksplikatsioon!C469=0,"",Eksplikatsioon!C469)</f>
        <v/>
      </c>
      <c r="D468" s="23" t="str">
        <f>IF(Eksplikatsioon!D469=0,"",Eksplikatsioon!D469)</f>
        <v/>
      </c>
      <c r="E468" s="59"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1" t="str">
        <f>IF(Eksplikatsioon!B470=0,"",Eksplikatsioon!B470)</f>
        <v/>
      </c>
      <c r="C469" s="23" t="str">
        <f>IF(Eksplikatsioon!C470=0,"",Eksplikatsioon!C470)</f>
        <v/>
      </c>
      <c r="D469" s="23" t="str">
        <f>IF(Eksplikatsioon!D470=0,"",Eksplikatsioon!D470)</f>
        <v/>
      </c>
      <c r="E469" s="59"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1" t="str">
        <f>IF(Eksplikatsioon!B471=0,"",Eksplikatsioon!B471)</f>
        <v/>
      </c>
      <c r="C470" s="23" t="str">
        <f>IF(Eksplikatsioon!C471=0,"",Eksplikatsioon!C471)</f>
        <v/>
      </c>
      <c r="D470" s="23" t="str">
        <f>IF(Eksplikatsioon!D471=0,"",Eksplikatsioon!D471)</f>
        <v/>
      </c>
      <c r="E470" s="59"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1" t="str">
        <f>IF(Eksplikatsioon!B472=0,"",Eksplikatsioon!B472)</f>
        <v/>
      </c>
      <c r="C471" s="23" t="str">
        <f>IF(Eksplikatsioon!C472=0,"",Eksplikatsioon!C472)</f>
        <v/>
      </c>
      <c r="D471" s="23" t="str">
        <f>IF(Eksplikatsioon!D472=0,"",Eksplikatsioon!D472)</f>
        <v/>
      </c>
      <c r="E471" s="59"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1" t="str">
        <f>IF(Eksplikatsioon!B473=0,"",Eksplikatsioon!B473)</f>
        <v/>
      </c>
      <c r="C472" s="23" t="str">
        <f>IF(Eksplikatsioon!C473=0,"",Eksplikatsioon!C473)</f>
        <v/>
      </c>
      <c r="D472" s="23" t="str">
        <f>IF(Eksplikatsioon!D473=0,"",Eksplikatsioon!D473)</f>
        <v/>
      </c>
      <c r="E472" s="59"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1" t="str">
        <f>IF(Eksplikatsioon!B474=0,"",Eksplikatsioon!B474)</f>
        <v/>
      </c>
      <c r="C473" s="23" t="str">
        <f>IF(Eksplikatsioon!C474=0,"",Eksplikatsioon!C474)</f>
        <v/>
      </c>
      <c r="D473" s="23" t="str">
        <f>IF(Eksplikatsioon!D474=0,"",Eksplikatsioon!D474)</f>
        <v/>
      </c>
      <c r="E473" s="59"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1" t="str">
        <f>IF(Eksplikatsioon!B475=0,"",Eksplikatsioon!B475)</f>
        <v/>
      </c>
      <c r="C474" s="23" t="str">
        <f>IF(Eksplikatsioon!C475=0,"",Eksplikatsioon!C475)</f>
        <v/>
      </c>
      <c r="D474" s="23" t="str">
        <f>IF(Eksplikatsioon!D475=0,"",Eksplikatsioon!D475)</f>
        <v/>
      </c>
      <c r="E474" s="59"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1" t="str">
        <f>IF(Eksplikatsioon!B476=0,"",Eksplikatsioon!B476)</f>
        <v/>
      </c>
      <c r="C475" s="23" t="str">
        <f>IF(Eksplikatsioon!C476=0,"",Eksplikatsioon!C476)</f>
        <v/>
      </c>
      <c r="D475" s="23" t="str">
        <f>IF(Eksplikatsioon!D476=0,"",Eksplikatsioon!D476)</f>
        <v/>
      </c>
      <c r="E475" s="59"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1" t="str">
        <f>IF(Eksplikatsioon!B477=0,"",Eksplikatsioon!B477)</f>
        <v/>
      </c>
      <c r="C476" s="23" t="str">
        <f>IF(Eksplikatsioon!C477=0,"",Eksplikatsioon!C477)</f>
        <v/>
      </c>
      <c r="D476" s="23" t="str">
        <f>IF(Eksplikatsioon!D477=0,"",Eksplikatsioon!D477)</f>
        <v/>
      </c>
      <c r="E476" s="59"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1" t="str">
        <f>IF(Eksplikatsioon!B478=0,"",Eksplikatsioon!B478)</f>
        <v/>
      </c>
      <c r="C477" s="23" t="str">
        <f>IF(Eksplikatsioon!C478=0,"",Eksplikatsioon!C478)</f>
        <v/>
      </c>
      <c r="D477" s="23" t="str">
        <f>IF(Eksplikatsioon!D478=0,"",Eksplikatsioon!D478)</f>
        <v/>
      </c>
      <c r="E477" s="59"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1" t="str">
        <f>IF(Eksplikatsioon!B479=0,"",Eksplikatsioon!B479)</f>
        <v/>
      </c>
      <c r="C478" s="23" t="str">
        <f>IF(Eksplikatsioon!C479=0,"",Eksplikatsioon!C479)</f>
        <v/>
      </c>
      <c r="D478" s="23" t="str">
        <f>IF(Eksplikatsioon!D479=0,"",Eksplikatsioon!D479)</f>
        <v/>
      </c>
      <c r="E478" s="59"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1" t="str">
        <f>IF(Eksplikatsioon!B480=0,"",Eksplikatsioon!B480)</f>
        <v/>
      </c>
      <c r="C479" s="23" t="str">
        <f>IF(Eksplikatsioon!C480=0,"",Eksplikatsioon!C480)</f>
        <v/>
      </c>
      <c r="D479" s="23" t="str">
        <f>IF(Eksplikatsioon!D480=0,"",Eksplikatsioon!D480)</f>
        <v/>
      </c>
      <c r="E479" s="59"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1" t="str">
        <f>IF(Eksplikatsioon!B481=0,"",Eksplikatsioon!B481)</f>
        <v/>
      </c>
      <c r="C480" s="23" t="str">
        <f>IF(Eksplikatsioon!C481=0,"",Eksplikatsioon!C481)</f>
        <v/>
      </c>
      <c r="D480" s="23" t="str">
        <f>IF(Eksplikatsioon!D481=0,"",Eksplikatsioon!D481)</f>
        <v/>
      </c>
      <c r="E480" s="59"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1" t="str">
        <f>IF(Eksplikatsioon!B482=0,"",Eksplikatsioon!B482)</f>
        <v/>
      </c>
      <c r="C481" s="23" t="str">
        <f>IF(Eksplikatsioon!C482=0,"",Eksplikatsioon!C482)</f>
        <v/>
      </c>
      <c r="D481" s="23" t="str">
        <f>IF(Eksplikatsioon!D482=0,"",Eksplikatsioon!D482)</f>
        <v/>
      </c>
      <c r="E481" s="59"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1" t="str">
        <f>IF(Eksplikatsioon!B483=0,"",Eksplikatsioon!B483)</f>
        <v/>
      </c>
      <c r="C482" s="23" t="str">
        <f>IF(Eksplikatsioon!C483=0,"",Eksplikatsioon!C483)</f>
        <v/>
      </c>
      <c r="D482" s="23" t="str">
        <f>IF(Eksplikatsioon!D483=0,"",Eksplikatsioon!D483)</f>
        <v/>
      </c>
      <c r="E482" s="59"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1" t="str">
        <f>IF(Eksplikatsioon!B484=0,"",Eksplikatsioon!B484)</f>
        <v/>
      </c>
      <c r="C483" s="23" t="str">
        <f>IF(Eksplikatsioon!C484=0,"",Eksplikatsioon!C484)</f>
        <v/>
      </c>
      <c r="D483" s="23" t="str">
        <f>IF(Eksplikatsioon!D484=0,"",Eksplikatsioon!D484)</f>
        <v/>
      </c>
      <c r="E483" s="59"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1" t="str">
        <f>IF(Eksplikatsioon!B485=0,"",Eksplikatsioon!B485)</f>
        <v/>
      </c>
      <c r="C484" s="23" t="str">
        <f>IF(Eksplikatsioon!C485=0,"",Eksplikatsioon!C485)</f>
        <v/>
      </c>
      <c r="D484" s="23" t="str">
        <f>IF(Eksplikatsioon!D485=0,"",Eksplikatsioon!D485)</f>
        <v/>
      </c>
      <c r="E484" s="59"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1" t="str">
        <f>IF(Eksplikatsioon!B486=0,"",Eksplikatsioon!B486)</f>
        <v/>
      </c>
      <c r="C485" s="23" t="str">
        <f>IF(Eksplikatsioon!C486=0,"",Eksplikatsioon!C486)</f>
        <v/>
      </c>
      <c r="D485" s="23" t="str">
        <f>IF(Eksplikatsioon!D486=0,"",Eksplikatsioon!D486)</f>
        <v/>
      </c>
      <c r="E485" s="59"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1" t="str">
        <f>IF(Eksplikatsioon!B487=0,"",Eksplikatsioon!B487)</f>
        <v/>
      </c>
      <c r="C486" s="23" t="str">
        <f>IF(Eksplikatsioon!C487=0,"",Eksplikatsioon!C487)</f>
        <v/>
      </c>
      <c r="D486" s="23" t="str">
        <f>IF(Eksplikatsioon!D487=0,"",Eksplikatsioon!D487)</f>
        <v/>
      </c>
      <c r="E486" s="59"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1" t="str">
        <f>IF(Eksplikatsioon!B488=0,"",Eksplikatsioon!B488)</f>
        <v/>
      </c>
      <c r="C487" s="23" t="str">
        <f>IF(Eksplikatsioon!C488=0,"",Eksplikatsioon!C488)</f>
        <v/>
      </c>
      <c r="D487" s="23" t="str">
        <f>IF(Eksplikatsioon!D488=0,"",Eksplikatsioon!D488)</f>
        <v/>
      </c>
      <c r="E487" s="59"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1" t="str">
        <f>IF(Eksplikatsioon!B489=0,"",Eksplikatsioon!B489)</f>
        <v/>
      </c>
      <c r="C488" s="23" t="str">
        <f>IF(Eksplikatsioon!C489=0,"",Eksplikatsioon!C489)</f>
        <v/>
      </c>
      <c r="D488" s="23" t="str">
        <f>IF(Eksplikatsioon!D489=0,"",Eksplikatsioon!D489)</f>
        <v/>
      </c>
      <c r="E488" s="59"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1" t="str">
        <f>IF(Eksplikatsioon!B490=0,"",Eksplikatsioon!B490)</f>
        <v/>
      </c>
      <c r="C489" s="23" t="str">
        <f>IF(Eksplikatsioon!C490=0,"",Eksplikatsioon!C490)</f>
        <v/>
      </c>
      <c r="D489" s="23" t="str">
        <f>IF(Eksplikatsioon!D490=0,"",Eksplikatsioon!D490)</f>
        <v/>
      </c>
      <c r="E489" s="59"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1" t="str">
        <f>IF(Eksplikatsioon!B491=0,"",Eksplikatsioon!B491)</f>
        <v/>
      </c>
      <c r="C490" s="23" t="str">
        <f>IF(Eksplikatsioon!C491=0,"",Eksplikatsioon!C491)</f>
        <v/>
      </c>
      <c r="D490" s="23" t="str">
        <f>IF(Eksplikatsioon!D491=0,"",Eksplikatsioon!D491)</f>
        <v/>
      </c>
      <c r="E490" s="59"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1" t="str">
        <f>IF(Eksplikatsioon!B492=0,"",Eksplikatsioon!B492)</f>
        <v/>
      </c>
      <c r="C491" s="23" t="str">
        <f>IF(Eksplikatsioon!C492=0,"",Eksplikatsioon!C492)</f>
        <v/>
      </c>
      <c r="D491" s="23" t="str">
        <f>IF(Eksplikatsioon!D492=0,"",Eksplikatsioon!D492)</f>
        <v/>
      </c>
      <c r="E491" s="59"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1" t="str">
        <f>IF(Eksplikatsioon!B493=0,"",Eksplikatsioon!B493)</f>
        <v/>
      </c>
      <c r="C492" s="23" t="str">
        <f>IF(Eksplikatsioon!C493=0,"",Eksplikatsioon!C493)</f>
        <v/>
      </c>
      <c r="D492" s="23" t="str">
        <f>IF(Eksplikatsioon!D493=0,"",Eksplikatsioon!D493)</f>
        <v/>
      </c>
      <c r="E492" s="59"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1" t="str">
        <f>IF(Eksplikatsioon!B494=0,"",Eksplikatsioon!B494)</f>
        <v/>
      </c>
      <c r="C493" s="23" t="str">
        <f>IF(Eksplikatsioon!C494=0,"",Eksplikatsioon!C494)</f>
        <v/>
      </c>
      <c r="D493" s="23" t="str">
        <f>IF(Eksplikatsioon!D494=0,"",Eksplikatsioon!D494)</f>
        <v/>
      </c>
      <c r="E493" s="59"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1" t="str">
        <f>IF(Eksplikatsioon!B495=0,"",Eksplikatsioon!B495)</f>
        <v/>
      </c>
      <c r="C494" s="23" t="str">
        <f>IF(Eksplikatsioon!C495=0,"",Eksplikatsioon!C495)</f>
        <v/>
      </c>
      <c r="D494" s="23" t="str">
        <f>IF(Eksplikatsioon!D495=0,"",Eksplikatsioon!D495)</f>
        <v/>
      </c>
      <c r="E494" s="59"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1" t="str">
        <f>IF(Eksplikatsioon!B496=0,"",Eksplikatsioon!B496)</f>
        <v/>
      </c>
      <c r="C495" s="23" t="str">
        <f>IF(Eksplikatsioon!C496=0,"",Eksplikatsioon!C496)</f>
        <v/>
      </c>
      <c r="D495" s="23" t="str">
        <f>IF(Eksplikatsioon!D496=0,"",Eksplikatsioon!D496)</f>
        <v/>
      </c>
      <c r="E495" s="59"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1" t="str">
        <f>IF(Eksplikatsioon!B497=0,"",Eksplikatsioon!B497)</f>
        <v/>
      </c>
      <c r="C496" s="23" t="str">
        <f>IF(Eksplikatsioon!C497=0,"",Eksplikatsioon!C497)</f>
        <v/>
      </c>
      <c r="D496" s="23" t="str">
        <f>IF(Eksplikatsioon!D497=0,"",Eksplikatsioon!D497)</f>
        <v/>
      </c>
      <c r="E496" s="59"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1" t="str">
        <f>IF(Eksplikatsioon!B498=0,"",Eksplikatsioon!B498)</f>
        <v/>
      </c>
      <c r="C497" s="23" t="str">
        <f>IF(Eksplikatsioon!C498=0,"",Eksplikatsioon!C498)</f>
        <v/>
      </c>
      <c r="D497" s="23" t="str">
        <f>IF(Eksplikatsioon!D498=0,"",Eksplikatsioon!D498)</f>
        <v/>
      </c>
      <c r="E497" s="59"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1" t="str">
        <f>IF(Eksplikatsioon!B499=0,"",Eksplikatsioon!B499)</f>
        <v/>
      </c>
      <c r="C498" s="23" t="str">
        <f>IF(Eksplikatsioon!C499=0,"",Eksplikatsioon!C499)</f>
        <v/>
      </c>
      <c r="D498" s="23" t="str">
        <f>IF(Eksplikatsioon!D499=0,"",Eksplikatsioon!D499)</f>
        <v/>
      </c>
      <c r="E498" s="59"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1" t="str">
        <f>IF(Eksplikatsioon!B500=0,"",Eksplikatsioon!B500)</f>
        <v/>
      </c>
      <c r="C499" s="23" t="str">
        <f>IF(Eksplikatsioon!C500=0,"",Eksplikatsioon!C500)</f>
        <v/>
      </c>
      <c r="D499" s="23" t="str">
        <f>IF(Eksplikatsioon!D500=0,"",Eksplikatsioon!D500)</f>
        <v/>
      </c>
      <c r="E499" s="59"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1" t="str">
        <f>IF(Eksplikatsioon!B501=0,"",Eksplikatsioon!B501)</f>
        <v/>
      </c>
      <c r="C500" s="23" t="str">
        <f>IF(Eksplikatsioon!C501=0,"",Eksplikatsioon!C501)</f>
        <v/>
      </c>
      <c r="D500" s="23" t="str">
        <f>IF(Eksplikatsioon!D501=0,"",Eksplikatsioon!D501)</f>
        <v/>
      </c>
      <c r="E500" s="59"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1" t="str">
        <f>IF(Eksplikatsioon!B502=0,"",Eksplikatsioon!B502)</f>
        <v/>
      </c>
      <c r="C501" s="23" t="str">
        <f>IF(Eksplikatsioon!C502=0,"",Eksplikatsioon!C502)</f>
        <v/>
      </c>
      <c r="D501" s="23" t="str">
        <f>IF(Eksplikatsioon!D502=0,"",Eksplikatsioon!D502)</f>
        <v/>
      </c>
      <c r="E501" s="59"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1" t="str">
        <f>IF(Eksplikatsioon!B503=0,"",Eksplikatsioon!B503)</f>
        <v/>
      </c>
      <c r="C502" s="23" t="str">
        <f>IF(Eksplikatsioon!C503=0,"",Eksplikatsioon!C503)</f>
        <v/>
      </c>
      <c r="D502" s="23" t="str">
        <f>IF(Eksplikatsioon!D503=0,"",Eksplikatsioon!D503)</f>
        <v/>
      </c>
      <c r="E502" s="59"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1" t="str">
        <f>IF(Eksplikatsioon!B504=0,"",Eksplikatsioon!B504)</f>
        <v/>
      </c>
      <c r="C503" s="23" t="str">
        <f>IF(Eksplikatsioon!C504=0,"",Eksplikatsioon!C504)</f>
        <v/>
      </c>
      <c r="D503" s="23" t="str">
        <f>IF(Eksplikatsioon!D504=0,"",Eksplikatsioon!D504)</f>
        <v/>
      </c>
      <c r="E503" s="59"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1" t="str">
        <f>IF(Eksplikatsioon!B505=0,"",Eksplikatsioon!B505)</f>
        <v/>
      </c>
      <c r="C504" s="23" t="str">
        <f>IF(Eksplikatsioon!C505=0,"",Eksplikatsioon!C505)</f>
        <v/>
      </c>
      <c r="D504" s="23" t="str">
        <f>IF(Eksplikatsioon!D505=0,"",Eksplikatsioon!D505)</f>
        <v/>
      </c>
      <c r="E504" s="59"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1" t="str">
        <f>IF(Eksplikatsioon!B506=0,"",Eksplikatsioon!B506)</f>
        <v/>
      </c>
      <c r="C505" s="23" t="str">
        <f>IF(Eksplikatsioon!C506=0,"",Eksplikatsioon!C506)</f>
        <v/>
      </c>
      <c r="D505" s="23" t="str">
        <f>IF(Eksplikatsioon!D506=0,"",Eksplikatsioon!D506)</f>
        <v/>
      </c>
      <c r="E505" s="59"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1" t="str">
        <f>IF(Eksplikatsioon!B507=0,"",Eksplikatsioon!B507)</f>
        <v/>
      </c>
      <c r="C506" s="23" t="str">
        <f>IF(Eksplikatsioon!C507=0,"",Eksplikatsioon!C507)</f>
        <v/>
      </c>
      <c r="D506" s="23" t="str">
        <f>IF(Eksplikatsioon!D507=0,"",Eksplikatsioon!D507)</f>
        <v/>
      </c>
      <c r="E506" s="59"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1" t="str">
        <f>IF(Eksplikatsioon!B508=0,"",Eksplikatsioon!B508)</f>
        <v/>
      </c>
      <c r="C507" s="23" t="str">
        <f>IF(Eksplikatsioon!C508=0,"",Eksplikatsioon!C508)</f>
        <v/>
      </c>
      <c r="D507" s="23" t="str">
        <f>IF(Eksplikatsioon!D508=0,"",Eksplikatsioon!D508)</f>
        <v/>
      </c>
      <c r="E507" s="59"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1" t="str">
        <f>IF(Eksplikatsioon!B509=0,"",Eksplikatsioon!B509)</f>
        <v/>
      </c>
      <c r="C508" s="23" t="str">
        <f>IF(Eksplikatsioon!C509=0,"",Eksplikatsioon!C509)</f>
        <v/>
      </c>
      <c r="D508" s="23" t="str">
        <f>IF(Eksplikatsioon!D509=0,"",Eksplikatsioon!D509)</f>
        <v/>
      </c>
      <c r="E508" s="59"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1" t="str">
        <f>IF(Eksplikatsioon!B510=0,"",Eksplikatsioon!B510)</f>
        <v/>
      </c>
      <c r="C509" s="23" t="str">
        <f>IF(Eksplikatsioon!C510=0,"",Eksplikatsioon!C510)</f>
        <v/>
      </c>
      <c r="D509" s="23" t="str">
        <f>IF(Eksplikatsioon!D510=0,"",Eksplikatsioon!D510)</f>
        <v/>
      </c>
      <c r="E509" s="59"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1" t="str">
        <f>IF(Eksplikatsioon!B511=0,"",Eksplikatsioon!B511)</f>
        <v/>
      </c>
      <c r="C510" s="23" t="str">
        <f>IF(Eksplikatsioon!C511=0,"",Eksplikatsioon!C511)</f>
        <v/>
      </c>
      <c r="D510" s="23" t="str">
        <f>IF(Eksplikatsioon!D511=0,"",Eksplikatsioon!D511)</f>
        <v/>
      </c>
      <c r="E510" s="59"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1" t="str">
        <f>IF(Eksplikatsioon!B512=0,"",Eksplikatsioon!B512)</f>
        <v/>
      </c>
      <c r="C511" s="23" t="str">
        <f>IF(Eksplikatsioon!C512=0,"",Eksplikatsioon!C512)</f>
        <v/>
      </c>
      <c r="D511" s="23" t="str">
        <f>IF(Eksplikatsioon!D512=0,"",Eksplikatsioon!D512)</f>
        <v/>
      </c>
      <c r="E511" s="59"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1" t="str">
        <f>IF(Eksplikatsioon!B513=0,"",Eksplikatsioon!B513)</f>
        <v/>
      </c>
      <c r="C512" s="23" t="str">
        <f>IF(Eksplikatsioon!C513=0,"",Eksplikatsioon!C513)</f>
        <v/>
      </c>
      <c r="D512" s="23" t="str">
        <f>IF(Eksplikatsioon!D513=0,"",Eksplikatsioon!D513)</f>
        <v/>
      </c>
      <c r="E512" s="59"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1" t="str">
        <f>IF(Eksplikatsioon!B514=0,"",Eksplikatsioon!B514)</f>
        <v/>
      </c>
      <c r="C513" s="23" t="str">
        <f>IF(Eksplikatsioon!C514=0,"",Eksplikatsioon!C514)</f>
        <v/>
      </c>
      <c r="D513" s="23" t="str">
        <f>IF(Eksplikatsioon!D514=0,"",Eksplikatsioon!D514)</f>
        <v/>
      </c>
      <c r="E513" s="59"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1" t="str">
        <f>IF(Eksplikatsioon!B515=0,"",Eksplikatsioon!B515)</f>
        <v/>
      </c>
      <c r="C514" s="23" t="str">
        <f>IF(Eksplikatsioon!C515=0,"",Eksplikatsioon!C515)</f>
        <v/>
      </c>
      <c r="D514" s="23" t="str">
        <f>IF(Eksplikatsioon!D515=0,"",Eksplikatsioon!D515)</f>
        <v/>
      </c>
      <c r="E514" s="59"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1" t="str">
        <f>IF(Eksplikatsioon!B516=0,"",Eksplikatsioon!B516)</f>
        <v/>
      </c>
      <c r="C515" s="23" t="str">
        <f>IF(Eksplikatsioon!C516=0,"",Eksplikatsioon!C516)</f>
        <v/>
      </c>
      <c r="D515" s="23" t="str">
        <f>IF(Eksplikatsioon!D516=0,"",Eksplikatsioon!D516)</f>
        <v/>
      </c>
      <c r="E515" s="59"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1" t="str">
        <f>IF(Eksplikatsioon!B517=0,"",Eksplikatsioon!B517)</f>
        <v/>
      </c>
      <c r="C516" s="23" t="str">
        <f>IF(Eksplikatsioon!C517=0,"",Eksplikatsioon!C517)</f>
        <v/>
      </c>
      <c r="D516" s="23" t="str">
        <f>IF(Eksplikatsioon!D517=0,"",Eksplikatsioon!D517)</f>
        <v/>
      </c>
      <c r="E516" s="59"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1" t="str">
        <f>IF(Eksplikatsioon!B518=0,"",Eksplikatsioon!B518)</f>
        <v/>
      </c>
      <c r="C517" s="23" t="str">
        <f>IF(Eksplikatsioon!C518=0,"",Eksplikatsioon!C518)</f>
        <v/>
      </c>
      <c r="D517" s="23" t="str">
        <f>IF(Eksplikatsioon!D518=0,"",Eksplikatsioon!D518)</f>
        <v/>
      </c>
      <c r="E517" s="59"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1" t="str">
        <f>IF(Eksplikatsioon!B519=0,"",Eksplikatsioon!B519)</f>
        <v/>
      </c>
      <c r="C518" s="23" t="str">
        <f>IF(Eksplikatsioon!C519=0,"",Eksplikatsioon!C519)</f>
        <v/>
      </c>
      <c r="D518" s="23" t="str">
        <f>IF(Eksplikatsioon!D519=0,"",Eksplikatsioon!D519)</f>
        <v/>
      </c>
      <c r="E518" s="59"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1" t="str">
        <f>IF(Eksplikatsioon!B520=0,"",Eksplikatsioon!B520)</f>
        <v/>
      </c>
      <c r="C519" s="23" t="str">
        <f>IF(Eksplikatsioon!C520=0,"",Eksplikatsioon!C520)</f>
        <v/>
      </c>
      <c r="D519" s="23" t="str">
        <f>IF(Eksplikatsioon!D520=0,"",Eksplikatsioon!D520)</f>
        <v/>
      </c>
      <c r="E519" s="59"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1" t="str">
        <f>IF(Eksplikatsioon!B521=0,"",Eksplikatsioon!B521)</f>
        <v/>
      </c>
      <c r="C520" s="23" t="str">
        <f>IF(Eksplikatsioon!C521=0,"",Eksplikatsioon!C521)</f>
        <v/>
      </c>
      <c r="D520" s="23" t="str">
        <f>IF(Eksplikatsioon!D521=0,"",Eksplikatsioon!D521)</f>
        <v/>
      </c>
      <c r="E520" s="59"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1" t="str">
        <f>IF(Eksplikatsioon!B522=0,"",Eksplikatsioon!B522)</f>
        <v/>
      </c>
      <c r="C521" s="23" t="str">
        <f>IF(Eksplikatsioon!C522=0,"",Eksplikatsioon!C522)</f>
        <v/>
      </c>
      <c r="D521" s="23" t="str">
        <f>IF(Eksplikatsioon!D522=0,"",Eksplikatsioon!D522)</f>
        <v/>
      </c>
      <c r="E521" s="59"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1" t="str">
        <f>IF(Eksplikatsioon!B523=0,"",Eksplikatsioon!B523)</f>
        <v/>
      </c>
      <c r="C522" s="23" t="str">
        <f>IF(Eksplikatsioon!C523=0,"",Eksplikatsioon!C523)</f>
        <v/>
      </c>
      <c r="D522" s="23" t="str">
        <f>IF(Eksplikatsioon!D523=0,"",Eksplikatsioon!D523)</f>
        <v/>
      </c>
      <c r="E522" s="59"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1" t="str">
        <f>IF(Eksplikatsioon!B524=0,"",Eksplikatsioon!B524)</f>
        <v/>
      </c>
      <c r="C523" s="23" t="str">
        <f>IF(Eksplikatsioon!C524=0,"",Eksplikatsioon!C524)</f>
        <v/>
      </c>
      <c r="D523" s="23" t="str">
        <f>IF(Eksplikatsioon!D524=0,"",Eksplikatsioon!D524)</f>
        <v/>
      </c>
      <c r="E523" s="59"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1" t="str">
        <f>IF(Eksplikatsioon!B525=0,"",Eksplikatsioon!B525)</f>
        <v/>
      </c>
      <c r="C524" s="23" t="str">
        <f>IF(Eksplikatsioon!C525=0,"",Eksplikatsioon!C525)</f>
        <v/>
      </c>
      <c r="D524" s="23" t="str">
        <f>IF(Eksplikatsioon!D525=0,"",Eksplikatsioon!D525)</f>
        <v/>
      </c>
      <c r="E524" s="59"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1" t="str">
        <f>IF(Eksplikatsioon!B526=0,"",Eksplikatsioon!B526)</f>
        <v/>
      </c>
      <c r="C525" s="23" t="str">
        <f>IF(Eksplikatsioon!C526=0,"",Eksplikatsioon!C526)</f>
        <v/>
      </c>
      <c r="D525" s="23" t="str">
        <f>IF(Eksplikatsioon!D526=0,"",Eksplikatsioon!D526)</f>
        <v/>
      </c>
      <c r="E525" s="59"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1" t="str">
        <f>IF(Eksplikatsioon!B527=0,"",Eksplikatsioon!B527)</f>
        <v/>
      </c>
      <c r="C526" s="23" t="str">
        <f>IF(Eksplikatsioon!C527=0,"",Eksplikatsioon!C527)</f>
        <v/>
      </c>
      <c r="D526" s="23" t="str">
        <f>IF(Eksplikatsioon!D527=0,"",Eksplikatsioon!D527)</f>
        <v/>
      </c>
      <c r="E526" s="59"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1" t="str">
        <f>IF(Eksplikatsioon!B528=0,"",Eksplikatsioon!B528)</f>
        <v/>
      </c>
      <c r="C527" s="23" t="str">
        <f>IF(Eksplikatsioon!C528=0,"",Eksplikatsioon!C528)</f>
        <v/>
      </c>
      <c r="D527" s="23" t="str">
        <f>IF(Eksplikatsioon!D528=0,"",Eksplikatsioon!D528)</f>
        <v/>
      </c>
      <c r="E527" s="59"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1" t="str">
        <f>IF(Eksplikatsioon!B529=0,"",Eksplikatsioon!B529)</f>
        <v/>
      </c>
      <c r="C528" s="23" t="str">
        <f>IF(Eksplikatsioon!C529=0,"",Eksplikatsioon!C529)</f>
        <v/>
      </c>
      <c r="D528" s="23" t="str">
        <f>IF(Eksplikatsioon!D529=0,"",Eksplikatsioon!D529)</f>
        <v/>
      </c>
      <c r="E528" s="59"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1" t="str">
        <f>IF(Eksplikatsioon!B530=0,"",Eksplikatsioon!B530)</f>
        <v/>
      </c>
      <c r="C529" s="23" t="str">
        <f>IF(Eksplikatsioon!C530=0,"",Eksplikatsioon!C530)</f>
        <v/>
      </c>
      <c r="D529" s="23" t="str">
        <f>IF(Eksplikatsioon!D530=0,"",Eksplikatsioon!D530)</f>
        <v/>
      </c>
      <c r="E529" s="59"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1" t="str">
        <f>IF(Eksplikatsioon!B531=0,"",Eksplikatsioon!B531)</f>
        <v/>
      </c>
      <c r="C530" s="23" t="str">
        <f>IF(Eksplikatsioon!C531=0,"",Eksplikatsioon!C531)</f>
        <v/>
      </c>
      <c r="D530" s="23" t="str">
        <f>IF(Eksplikatsioon!D531=0,"",Eksplikatsioon!D531)</f>
        <v/>
      </c>
      <c r="E530" s="59"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1" t="str">
        <f>IF(Eksplikatsioon!B532=0,"",Eksplikatsioon!B532)</f>
        <v/>
      </c>
      <c r="C531" s="23" t="str">
        <f>IF(Eksplikatsioon!C532=0,"",Eksplikatsioon!C532)</f>
        <v/>
      </c>
      <c r="D531" s="23" t="str">
        <f>IF(Eksplikatsioon!D532=0,"",Eksplikatsioon!D532)</f>
        <v/>
      </c>
      <c r="E531" s="59"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1" t="str">
        <f>IF(Eksplikatsioon!B533=0,"",Eksplikatsioon!B533)</f>
        <v/>
      </c>
      <c r="C532" s="23" t="str">
        <f>IF(Eksplikatsioon!C533=0,"",Eksplikatsioon!C533)</f>
        <v/>
      </c>
      <c r="D532" s="23" t="str">
        <f>IF(Eksplikatsioon!D533=0,"",Eksplikatsioon!D533)</f>
        <v/>
      </c>
      <c r="E532" s="59"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1" t="str">
        <f>IF(Eksplikatsioon!B534=0,"",Eksplikatsioon!B534)</f>
        <v/>
      </c>
      <c r="C533" s="23" t="str">
        <f>IF(Eksplikatsioon!C534=0,"",Eksplikatsioon!C534)</f>
        <v/>
      </c>
      <c r="D533" s="23" t="str">
        <f>IF(Eksplikatsioon!D534=0,"",Eksplikatsioon!D534)</f>
        <v/>
      </c>
      <c r="E533" s="59"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1" t="str">
        <f>IF(Eksplikatsioon!B535=0,"",Eksplikatsioon!B535)</f>
        <v/>
      </c>
      <c r="C534" s="23" t="str">
        <f>IF(Eksplikatsioon!C535=0,"",Eksplikatsioon!C535)</f>
        <v/>
      </c>
      <c r="D534" s="23" t="str">
        <f>IF(Eksplikatsioon!D535=0,"",Eksplikatsioon!D535)</f>
        <v/>
      </c>
      <c r="E534" s="59"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1" t="str">
        <f>IF(Eksplikatsioon!B536=0,"",Eksplikatsioon!B536)</f>
        <v/>
      </c>
      <c r="C535" s="23" t="str">
        <f>IF(Eksplikatsioon!C536=0,"",Eksplikatsioon!C536)</f>
        <v/>
      </c>
      <c r="D535" s="23" t="str">
        <f>IF(Eksplikatsioon!D536=0,"",Eksplikatsioon!D536)</f>
        <v/>
      </c>
      <c r="E535" s="59"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1" t="str">
        <f>IF(Eksplikatsioon!B537=0,"",Eksplikatsioon!B537)</f>
        <v/>
      </c>
      <c r="C536" s="23" t="str">
        <f>IF(Eksplikatsioon!C537=0,"",Eksplikatsioon!C537)</f>
        <v/>
      </c>
      <c r="D536" s="23" t="str">
        <f>IF(Eksplikatsioon!D537=0,"",Eksplikatsioon!D537)</f>
        <v/>
      </c>
      <c r="E536" s="59"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1" t="str">
        <f>IF(Eksplikatsioon!B538=0,"",Eksplikatsioon!B538)</f>
        <v/>
      </c>
      <c r="C537" s="23" t="str">
        <f>IF(Eksplikatsioon!C538=0,"",Eksplikatsioon!C538)</f>
        <v/>
      </c>
      <c r="D537" s="23" t="str">
        <f>IF(Eksplikatsioon!D538=0,"",Eksplikatsioon!D538)</f>
        <v/>
      </c>
      <c r="E537" s="59"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1" t="str">
        <f>IF(Eksplikatsioon!B539=0,"",Eksplikatsioon!B539)</f>
        <v/>
      </c>
      <c r="C538" s="23" t="str">
        <f>IF(Eksplikatsioon!C539=0,"",Eksplikatsioon!C539)</f>
        <v/>
      </c>
      <c r="D538" s="23" t="str">
        <f>IF(Eksplikatsioon!D539=0,"",Eksplikatsioon!D539)</f>
        <v/>
      </c>
      <c r="E538" s="59"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1" t="str">
        <f>IF(Eksplikatsioon!B540=0,"",Eksplikatsioon!B540)</f>
        <v/>
      </c>
      <c r="C539" s="23" t="str">
        <f>IF(Eksplikatsioon!C540=0,"",Eksplikatsioon!C540)</f>
        <v/>
      </c>
      <c r="D539" s="23" t="str">
        <f>IF(Eksplikatsioon!D540=0,"",Eksplikatsioon!D540)</f>
        <v/>
      </c>
      <c r="E539" s="59"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1" t="str">
        <f>IF(Eksplikatsioon!B541=0,"",Eksplikatsioon!B541)</f>
        <v/>
      </c>
      <c r="C540" s="23" t="str">
        <f>IF(Eksplikatsioon!C541=0,"",Eksplikatsioon!C541)</f>
        <v/>
      </c>
      <c r="D540" s="23" t="str">
        <f>IF(Eksplikatsioon!D541=0,"",Eksplikatsioon!D541)</f>
        <v/>
      </c>
      <c r="E540" s="59"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1" t="str">
        <f>IF(Eksplikatsioon!B542=0,"",Eksplikatsioon!B542)</f>
        <v/>
      </c>
      <c r="C541" s="23" t="str">
        <f>IF(Eksplikatsioon!C542=0,"",Eksplikatsioon!C542)</f>
        <v/>
      </c>
      <c r="D541" s="23" t="str">
        <f>IF(Eksplikatsioon!D542=0,"",Eksplikatsioon!D542)</f>
        <v/>
      </c>
      <c r="E541" s="59"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1" t="str">
        <f>IF(Eksplikatsioon!B543=0,"",Eksplikatsioon!B543)</f>
        <v/>
      </c>
      <c r="C542" s="23" t="str">
        <f>IF(Eksplikatsioon!C543=0,"",Eksplikatsioon!C543)</f>
        <v/>
      </c>
      <c r="D542" s="23" t="str">
        <f>IF(Eksplikatsioon!D543=0,"",Eksplikatsioon!D543)</f>
        <v/>
      </c>
      <c r="E542" s="59"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1" t="str">
        <f>IF(Eksplikatsioon!B544=0,"",Eksplikatsioon!B544)</f>
        <v/>
      </c>
      <c r="C543" s="23" t="str">
        <f>IF(Eksplikatsioon!C544=0,"",Eksplikatsioon!C544)</f>
        <v/>
      </c>
      <c r="D543" s="23" t="str">
        <f>IF(Eksplikatsioon!D544=0,"",Eksplikatsioon!D544)</f>
        <v/>
      </c>
      <c r="E543" s="59"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1" t="str">
        <f>IF(Eksplikatsioon!B545=0,"",Eksplikatsioon!B545)</f>
        <v/>
      </c>
      <c r="C544" s="23" t="str">
        <f>IF(Eksplikatsioon!C545=0,"",Eksplikatsioon!C545)</f>
        <v/>
      </c>
      <c r="D544" s="23" t="str">
        <f>IF(Eksplikatsioon!D545=0,"",Eksplikatsioon!D545)</f>
        <v/>
      </c>
      <c r="E544" s="59"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1" t="str">
        <f>IF(Eksplikatsioon!B546=0,"",Eksplikatsioon!B546)</f>
        <v/>
      </c>
      <c r="C545" s="23" t="str">
        <f>IF(Eksplikatsioon!C546=0,"",Eksplikatsioon!C546)</f>
        <v/>
      </c>
      <c r="D545" s="23" t="str">
        <f>IF(Eksplikatsioon!D546=0,"",Eksplikatsioon!D546)</f>
        <v/>
      </c>
      <c r="E545" s="59"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1" t="str">
        <f>IF(Eksplikatsioon!B547=0,"",Eksplikatsioon!B547)</f>
        <v/>
      </c>
      <c r="C546" s="23" t="str">
        <f>IF(Eksplikatsioon!C547=0,"",Eksplikatsioon!C547)</f>
        <v/>
      </c>
      <c r="D546" s="23" t="str">
        <f>IF(Eksplikatsioon!D547=0,"",Eksplikatsioon!D547)</f>
        <v/>
      </c>
      <c r="E546" s="59"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1" t="str">
        <f>IF(Eksplikatsioon!B548=0,"",Eksplikatsioon!B548)</f>
        <v/>
      </c>
      <c r="C547" s="23" t="str">
        <f>IF(Eksplikatsioon!C548=0,"",Eksplikatsioon!C548)</f>
        <v/>
      </c>
      <c r="D547" s="23" t="str">
        <f>IF(Eksplikatsioon!D548=0,"",Eksplikatsioon!D548)</f>
        <v/>
      </c>
      <c r="E547" s="59"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1" t="str">
        <f>IF(Eksplikatsioon!B549=0,"",Eksplikatsioon!B549)</f>
        <v/>
      </c>
      <c r="C548" s="23" t="str">
        <f>IF(Eksplikatsioon!C549=0,"",Eksplikatsioon!C549)</f>
        <v/>
      </c>
      <c r="D548" s="23" t="str">
        <f>IF(Eksplikatsioon!D549=0,"",Eksplikatsioon!D549)</f>
        <v/>
      </c>
      <c r="E548" s="59"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1" t="str">
        <f>IF(Eksplikatsioon!B550=0,"",Eksplikatsioon!B550)</f>
        <v/>
      </c>
      <c r="C549" s="23" t="str">
        <f>IF(Eksplikatsioon!C550=0,"",Eksplikatsioon!C550)</f>
        <v/>
      </c>
      <c r="D549" s="23" t="str">
        <f>IF(Eksplikatsioon!D550=0,"",Eksplikatsioon!D550)</f>
        <v/>
      </c>
      <c r="E549" s="59"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1" t="str">
        <f>IF(Eksplikatsioon!B551=0,"",Eksplikatsioon!B551)</f>
        <v/>
      </c>
      <c r="C550" s="23" t="str">
        <f>IF(Eksplikatsioon!C551=0,"",Eksplikatsioon!C551)</f>
        <v/>
      </c>
      <c r="D550" s="23" t="str">
        <f>IF(Eksplikatsioon!D551=0,"",Eksplikatsioon!D551)</f>
        <v/>
      </c>
      <c r="E550" s="59"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1" t="str">
        <f>IF(Eksplikatsioon!B552=0,"",Eksplikatsioon!B552)</f>
        <v/>
      </c>
      <c r="C551" s="23" t="str">
        <f>IF(Eksplikatsioon!C552=0,"",Eksplikatsioon!C552)</f>
        <v/>
      </c>
      <c r="D551" s="23" t="str">
        <f>IF(Eksplikatsioon!D552=0,"",Eksplikatsioon!D552)</f>
        <v/>
      </c>
      <c r="E551" s="59"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1" t="str">
        <f>IF(Eksplikatsioon!B553=0,"",Eksplikatsioon!B553)</f>
        <v/>
      </c>
      <c r="C552" s="23" t="str">
        <f>IF(Eksplikatsioon!C553=0,"",Eksplikatsioon!C553)</f>
        <v/>
      </c>
      <c r="D552" s="23" t="str">
        <f>IF(Eksplikatsioon!D553=0,"",Eksplikatsioon!D553)</f>
        <v/>
      </c>
      <c r="E552" s="59"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1" t="str">
        <f>IF(Eksplikatsioon!B554=0,"",Eksplikatsioon!B554)</f>
        <v/>
      </c>
      <c r="C553" s="23" t="str">
        <f>IF(Eksplikatsioon!C554=0,"",Eksplikatsioon!C554)</f>
        <v/>
      </c>
      <c r="D553" s="23" t="str">
        <f>IF(Eksplikatsioon!D554=0,"",Eksplikatsioon!D554)</f>
        <v/>
      </c>
      <c r="E553" s="59"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1" t="str">
        <f>IF(Eksplikatsioon!B555=0,"",Eksplikatsioon!B555)</f>
        <v/>
      </c>
      <c r="C554" s="23" t="str">
        <f>IF(Eksplikatsioon!C555=0,"",Eksplikatsioon!C555)</f>
        <v/>
      </c>
      <c r="D554" s="23" t="str">
        <f>IF(Eksplikatsioon!D555=0,"",Eksplikatsioon!D555)</f>
        <v/>
      </c>
      <c r="E554" s="59"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1" t="str">
        <f>IF(Eksplikatsioon!B556=0,"",Eksplikatsioon!B556)</f>
        <v/>
      </c>
      <c r="C555" s="23" t="str">
        <f>IF(Eksplikatsioon!C556=0,"",Eksplikatsioon!C556)</f>
        <v/>
      </c>
      <c r="D555" s="23" t="str">
        <f>IF(Eksplikatsioon!D556=0,"",Eksplikatsioon!D556)</f>
        <v/>
      </c>
      <c r="E555" s="59"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1" t="str">
        <f>IF(Eksplikatsioon!B557=0,"",Eksplikatsioon!B557)</f>
        <v/>
      </c>
      <c r="C556" s="23" t="str">
        <f>IF(Eksplikatsioon!C557=0,"",Eksplikatsioon!C557)</f>
        <v/>
      </c>
      <c r="D556" s="23" t="str">
        <f>IF(Eksplikatsioon!D557=0,"",Eksplikatsioon!D557)</f>
        <v/>
      </c>
      <c r="E556" s="59"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1" t="str">
        <f>IF(Eksplikatsioon!B558=0,"",Eksplikatsioon!B558)</f>
        <v/>
      </c>
      <c r="C557" s="23" t="str">
        <f>IF(Eksplikatsioon!C558=0,"",Eksplikatsioon!C558)</f>
        <v/>
      </c>
      <c r="D557" s="23" t="str">
        <f>IF(Eksplikatsioon!D558=0,"",Eksplikatsioon!D558)</f>
        <v/>
      </c>
      <c r="E557" s="59"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1" t="str">
        <f>IF(Eksplikatsioon!B559=0,"",Eksplikatsioon!B559)</f>
        <v/>
      </c>
      <c r="C558" s="23" t="str">
        <f>IF(Eksplikatsioon!C559=0,"",Eksplikatsioon!C559)</f>
        <v/>
      </c>
      <c r="D558" s="23" t="str">
        <f>IF(Eksplikatsioon!D559=0,"",Eksplikatsioon!D559)</f>
        <v/>
      </c>
      <c r="E558" s="59"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1" t="str">
        <f>IF(Eksplikatsioon!B560=0,"",Eksplikatsioon!B560)</f>
        <v/>
      </c>
      <c r="C559" s="23" t="str">
        <f>IF(Eksplikatsioon!C560=0,"",Eksplikatsioon!C560)</f>
        <v/>
      </c>
      <c r="D559" s="23" t="str">
        <f>IF(Eksplikatsioon!D560=0,"",Eksplikatsioon!D560)</f>
        <v/>
      </c>
      <c r="E559" s="59"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1" t="str">
        <f>IF(Eksplikatsioon!B561=0,"",Eksplikatsioon!B561)</f>
        <v/>
      </c>
      <c r="C560" s="23" t="str">
        <f>IF(Eksplikatsioon!C561=0,"",Eksplikatsioon!C561)</f>
        <v/>
      </c>
      <c r="D560" s="23" t="str">
        <f>IF(Eksplikatsioon!D561=0,"",Eksplikatsioon!D561)</f>
        <v/>
      </c>
      <c r="E560" s="59"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1" t="str">
        <f>IF(Eksplikatsioon!B562=0,"",Eksplikatsioon!B562)</f>
        <v/>
      </c>
      <c r="C561" s="23" t="str">
        <f>IF(Eksplikatsioon!C562=0,"",Eksplikatsioon!C562)</f>
        <v/>
      </c>
      <c r="D561" s="23" t="str">
        <f>IF(Eksplikatsioon!D562=0,"",Eksplikatsioon!D562)</f>
        <v/>
      </c>
      <c r="E561" s="59"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1" t="str">
        <f>IF(Eksplikatsioon!B563=0,"",Eksplikatsioon!B563)</f>
        <v/>
      </c>
      <c r="C562" s="23" t="str">
        <f>IF(Eksplikatsioon!C563=0,"",Eksplikatsioon!C563)</f>
        <v/>
      </c>
      <c r="D562" s="23" t="str">
        <f>IF(Eksplikatsioon!D563=0,"",Eksplikatsioon!D563)</f>
        <v/>
      </c>
      <c r="E562" s="59"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1" t="str">
        <f>IF(Eksplikatsioon!B564=0,"",Eksplikatsioon!B564)</f>
        <v/>
      </c>
      <c r="C563" s="23" t="str">
        <f>IF(Eksplikatsioon!C564=0,"",Eksplikatsioon!C564)</f>
        <v/>
      </c>
      <c r="D563" s="23" t="str">
        <f>IF(Eksplikatsioon!D564=0,"",Eksplikatsioon!D564)</f>
        <v/>
      </c>
      <c r="E563" s="59"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1" t="str">
        <f>IF(Eksplikatsioon!B565=0,"",Eksplikatsioon!B565)</f>
        <v/>
      </c>
      <c r="C564" s="23" t="str">
        <f>IF(Eksplikatsioon!C565=0,"",Eksplikatsioon!C565)</f>
        <v/>
      </c>
      <c r="D564" s="23" t="str">
        <f>IF(Eksplikatsioon!D565=0,"",Eksplikatsioon!D565)</f>
        <v/>
      </c>
      <c r="E564" s="59"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1" t="str">
        <f>IF(Eksplikatsioon!B566=0,"",Eksplikatsioon!B566)</f>
        <v/>
      </c>
      <c r="C565" s="23" t="str">
        <f>IF(Eksplikatsioon!C566=0,"",Eksplikatsioon!C566)</f>
        <v/>
      </c>
      <c r="D565" s="23" t="str">
        <f>IF(Eksplikatsioon!D566=0,"",Eksplikatsioon!D566)</f>
        <v/>
      </c>
      <c r="E565" s="59"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1" t="str">
        <f>IF(Eksplikatsioon!B567=0,"",Eksplikatsioon!B567)</f>
        <v/>
      </c>
      <c r="C566" s="23" t="str">
        <f>IF(Eksplikatsioon!C567=0,"",Eksplikatsioon!C567)</f>
        <v/>
      </c>
      <c r="D566" s="23" t="str">
        <f>IF(Eksplikatsioon!D567=0,"",Eksplikatsioon!D567)</f>
        <v/>
      </c>
      <c r="E566" s="59"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1" t="str">
        <f>IF(Eksplikatsioon!B568=0,"",Eksplikatsioon!B568)</f>
        <v/>
      </c>
      <c r="C567" s="23" t="str">
        <f>IF(Eksplikatsioon!C568=0,"",Eksplikatsioon!C568)</f>
        <v/>
      </c>
      <c r="D567" s="23" t="str">
        <f>IF(Eksplikatsioon!D568=0,"",Eksplikatsioon!D568)</f>
        <v/>
      </c>
      <c r="E567" s="59"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1" t="str">
        <f>IF(Eksplikatsioon!B569=0,"",Eksplikatsioon!B569)</f>
        <v/>
      </c>
      <c r="C568" s="23" t="str">
        <f>IF(Eksplikatsioon!C569=0,"",Eksplikatsioon!C569)</f>
        <v/>
      </c>
      <c r="D568" s="23" t="str">
        <f>IF(Eksplikatsioon!D569=0,"",Eksplikatsioon!D569)</f>
        <v/>
      </c>
      <c r="E568" s="59"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1" t="str">
        <f>IF(Eksplikatsioon!B570=0,"",Eksplikatsioon!B570)</f>
        <v/>
      </c>
      <c r="C569" s="23" t="str">
        <f>IF(Eksplikatsioon!C570=0,"",Eksplikatsioon!C570)</f>
        <v/>
      </c>
      <c r="D569" s="23" t="str">
        <f>IF(Eksplikatsioon!D570=0,"",Eksplikatsioon!D570)</f>
        <v/>
      </c>
      <c r="E569" s="59"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1" t="str">
        <f>IF(Eksplikatsioon!B571=0,"",Eksplikatsioon!B571)</f>
        <v/>
      </c>
      <c r="C570" s="23" t="str">
        <f>IF(Eksplikatsioon!C571=0,"",Eksplikatsioon!C571)</f>
        <v/>
      </c>
      <c r="D570" s="23" t="str">
        <f>IF(Eksplikatsioon!D571=0,"",Eksplikatsioon!D571)</f>
        <v/>
      </c>
      <c r="E570" s="59"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1" t="str">
        <f>IF(Eksplikatsioon!B572=0,"",Eksplikatsioon!B572)</f>
        <v/>
      </c>
      <c r="C571" s="23" t="str">
        <f>IF(Eksplikatsioon!C572=0,"",Eksplikatsioon!C572)</f>
        <v/>
      </c>
      <c r="D571" s="23" t="str">
        <f>IF(Eksplikatsioon!D572=0,"",Eksplikatsioon!D572)</f>
        <v/>
      </c>
      <c r="E571" s="59"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1" t="str">
        <f>IF(Eksplikatsioon!B573=0,"",Eksplikatsioon!B573)</f>
        <v/>
      </c>
      <c r="C572" s="23" t="str">
        <f>IF(Eksplikatsioon!C573=0,"",Eksplikatsioon!C573)</f>
        <v/>
      </c>
      <c r="D572" s="23" t="str">
        <f>IF(Eksplikatsioon!D573=0,"",Eksplikatsioon!D573)</f>
        <v/>
      </c>
      <c r="E572" s="59"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1" t="str">
        <f>IF(Eksplikatsioon!B574=0,"",Eksplikatsioon!B574)</f>
        <v/>
      </c>
      <c r="C573" s="23" t="str">
        <f>IF(Eksplikatsioon!C574=0,"",Eksplikatsioon!C574)</f>
        <v/>
      </c>
      <c r="D573" s="23" t="str">
        <f>IF(Eksplikatsioon!D574=0,"",Eksplikatsioon!D574)</f>
        <v/>
      </c>
      <c r="E573" s="59"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1" t="str">
        <f>IF(Eksplikatsioon!B575=0,"",Eksplikatsioon!B575)</f>
        <v/>
      </c>
      <c r="C574" s="23" t="str">
        <f>IF(Eksplikatsioon!C575=0,"",Eksplikatsioon!C575)</f>
        <v/>
      </c>
      <c r="D574" s="23" t="str">
        <f>IF(Eksplikatsioon!D575=0,"",Eksplikatsioon!D575)</f>
        <v/>
      </c>
      <c r="E574" s="59"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1" t="str">
        <f>IF(Eksplikatsioon!B576=0,"",Eksplikatsioon!B576)</f>
        <v/>
      </c>
      <c r="C575" s="23" t="str">
        <f>IF(Eksplikatsioon!C576=0,"",Eksplikatsioon!C576)</f>
        <v/>
      </c>
      <c r="D575" s="23" t="str">
        <f>IF(Eksplikatsioon!D576=0,"",Eksplikatsioon!D576)</f>
        <v/>
      </c>
      <c r="E575" s="59"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1" t="str">
        <f>IF(Eksplikatsioon!B577=0,"",Eksplikatsioon!B577)</f>
        <v/>
      </c>
      <c r="C576" s="23" t="str">
        <f>IF(Eksplikatsioon!C577=0,"",Eksplikatsioon!C577)</f>
        <v/>
      </c>
      <c r="D576" s="23" t="str">
        <f>IF(Eksplikatsioon!D577=0,"",Eksplikatsioon!D577)</f>
        <v/>
      </c>
      <c r="E576" s="59"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1" t="str">
        <f>IF(Eksplikatsioon!B578=0,"",Eksplikatsioon!B578)</f>
        <v/>
      </c>
      <c r="C577" s="23" t="str">
        <f>IF(Eksplikatsioon!C578=0,"",Eksplikatsioon!C578)</f>
        <v/>
      </c>
      <c r="D577" s="23" t="str">
        <f>IF(Eksplikatsioon!D578=0,"",Eksplikatsioon!D578)</f>
        <v/>
      </c>
      <c r="E577" s="59"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1" t="str">
        <f>IF(Eksplikatsioon!B579=0,"",Eksplikatsioon!B579)</f>
        <v/>
      </c>
      <c r="C578" s="23" t="str">
        <f>IF(Eksplikatsioon!C579=0,"",Eksplikatsioon!C579)</f>
        <v/>
      </c>
      <c r="D578" s="23" t="str">
        <f>IF(Eksplikatsioon!D579=0,"",Eksplikatsioon!D579)</f>
        <v/>
      </c>
      <c r="E578" s="59"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1" t="str">
        <f>IF(Eksplikatsioon!B580=0,"",Eksplikatsioon!B580)</f>
        <v/>
      </c>
      <c r="C579" s="23" t="str">
        <f>IF(Eksplikatsioon!C580=0,"",Eksplikatsioon!C580)</f>
        <v/>
      </c>
      <c r="D579" s="23" t="str">
        <f>IF(Eksplikatsioon!D580=0,"",Eksplikatsioon!D580)</f>
        <v/>
      </c>
      <c r="E579" s="59"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1" t="str">
        <f>IF(Eksplikatsioon!B581=0,"",Eksplikatsioon!B581)</f>
        <v/>
      </c>
      <c r="C580" s="23" t="str">
        <f>IF(Eksplikatsioon!C581=0,"",Eksplikatsioon!C581)</f>
        <v/>
      </c>
      <c r="D580" s="23" t="str">
        <f>IF(Eksplikatsioon!D581=0,"",Eksplikatsioon!D581)</f>
        <v/>
      </c>
      <c r="E580" s="59"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1" t="str">
        <f>IF(Eksplikatsioon!B582=0,"",Eksplikatsioon!B582)</f>
        <v/>
      </c>
      <c r="C581" s="23" t="str">
        <f>IF(Eksplikatsioon!C582=0,"",Eksplikatsioon!C582)</f>
        <v/>
      </c>
      <c r="D581" s="23" t="str">
        <f>IF(Eksplikatsioon!D582=0,"",Eksplikatsioon!D582)</f>
        <v/>
      </c>
      <c r="E581" s="59"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1" t="str">
        <f>IF(Eksplikatsioon!B583=0,"",Eksplikatsioon!B583)</f>
        <v/>
      </c>
      <c r="C582" s="23" t="str">
        <f>IF(Eksplikatsioon!C583=0,"",Eksplikatsioon!C583)</f>
        <v/>
      </c>
      <c r="D582" s="23" t="str">
        <f>IF(Eksplikatsioon!D583=0,"",Eksplikatsioon!D583)</f>
        <v/>
      </c>
      <c r="E582" s="59"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1" t="str">
        <f>IF(Eksplikatsioon!B584=0,"",Eksplikatsioon!B584)</f>
        <v/>
      </c>
      <c r="C583" s="23" t="str">
        <f>IF(Eksplikatsioon!C584=0,"",Eksplikatsioon!C584)</f>
        <v/>
      </c>
      <c r="D583" s="23" t="str">
        <f>IF(Eksplikatsioon!D584=0,"",Eksplikatsioon!D584)</f>
        <v/>
      </c>
      <c r="E583" s="59"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1" t="str">
        <f>IF(Eksplikatsioon!B585=0,"",Eksplikatsioon!B585)</f>
        <v/>
      </c>
      <c r="C584" s="23" t="str">
        <f>IF(Eksplikatsioon!C585=0,"",Eksplikatsioon!C585)</f>
        <v/>
      </c>
      <c r="D584" s="23" t="str">
        <f>IF(Eksplikatsioon!D585=0,"",Eksplikatsioon!D585)</f>
        <v/>
      </c>
      <c r="E584" s="59"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1" t="str">
        <f>IF(Eksplikatsioon!B586=0,"",Eksplikatsioon!B586)</f>
        <v/>
      </c>
      <c r="C585" s="23" t="str">
        <f>IF(Eksplikatsioon!C586=0,"",Eksplikatsioon!C586)</f>
        <v/>
      </c>
      <c r="D585" s="23" t="str">
        <f>IF(Eksplikatsioon!D586=0,"",Eksplikatsioon!D586)</f>
        <v/>
      </c>
      <c r="E585" s="59"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1" t="str">
        <f>IF(Eksplikatsioon!B587=0,"",Eksplikatsioon!B587)</f>
        <v/>
      </c>
      <c r="C586" s="23" t="str">
        <f>IF(Eksplikatsioon!C587=0,"",Eksplikatsioon!C587)</f>
        <v/>
      </c>
      <c r="D586" s="23" t="str">
        <f>IF(Eksplikatsioon!D587=0,"",Eksplikatsioon!D587)</f>
        <v/>
      </c>
      <c r="E586" s="59"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1" t="str">
        <f>IF(Eksplikatsioon!B588=0,"",Eksplikatsioon!B588)</f>
        <v/>
      </c>
      <c r="C587" s="23" t="str">
        <f>IF(Eksplikatsioon!C588=0,"",Eksplikatsioon!C588)</f>
        <v/>
      </c>
      <c r="D587" s="23" t="str">
        <f>IF(Eksplikatsioon!D588=0,"",Eksplikatsioon!D588)</f>
        <v/>
      </c>
      <c r="E587" s="59"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1" t="str">
        <f>IF(Eksplikatsioon!B589=0,"",Eksplikatsioon!B589)</f>
        <v/>
      </c>
      <c r="C588" s="23" t="str">
        <f>IF(Eksplikatsioon!C589=0,"",Eksplikatsioon!C589)</f>
        <v/>
      </c>
      <c r="D588" s="23" t="str">
        <f>IF(Eksplikatsioon!D589=0,"",Eksplikatsioon!D589)</f>
        <v/>
      </c>
      <c r="E588" s="59"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1" t="str">
        <f>IF(Eksplikatsioon!B590=0,"",Eksplikatsioon!B590)</f>
        <v/>
      </c>
      <c r="C589" s="23" t="str">
        <f>IF(Eksplikatsioon!C590=0,"",Eksplikatsioon!C590)</f>
        <v/>
      </c>
      <c r="D589" s="23" t="str">
        <f>IF(Eksplikatsioon!D590=0,"",Eksplikatsioon!D590)</f>
        <v/>
      </c>
      <c r="E589" s="59"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1" t="str">
        <f>IF(Eksplikatsioon!B591=0,"",Eksplikatsioon!B591)</f>
        <v/>
      </c>
      <c r="C590" s="23" t="str">
        <f>IF(Eksplikatsioon!C591=0,"",Eksplikatsioon!C591)</f>
        <v/>
      </c>
      <c r="D590" s="23" t="str">
        <f>IF(Eksplikatsioon!D591=0,"",Eksplikatsioon!D591)</f>
        <v/>
      </c>
      <c r="E590" s="59"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1" t="str">
        <f>IF(Eksplikatsioon!B592=0,"",Eksplikatsioon!B592)</f>
        <v/>
      </c>
      <c r="C591" s="23" t="str">
        <f>IF(Eksplikatsioon!C592=0,"",Eksplikatsioon!C592)</f>
        <v/>
      </c>
      <c r="D591" s="23" t="str">
        <f>IF(Eksplikatsioon!D592=0,"",Eksplikatsioon!D592)</f>
        <v/>
      </c>
      <c r="E591" s="59"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1" t="str">
        <f>IF(Eksplikatsioon!B593=0,"",Eksplikatsioon!B593)</f>
        <v/>
      </c>
      <c r="C592" s="23" t="str">
        <f>IF(Eksplikatsioon!C593=0,"",Eksplikatsioon!C593)</f>
        <v/>
      </c>
      <c r="D592" s="23" t="str">
        <f>IF(Eksplikatsioon!D593=0,"",Eksplikatsioon!D593)</f>
        <v/>
      </c>
      <c r="E592" s="59"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1" t="str">
        <f>IF(Eksplikatsioon!B594=0,"",Eksplikatsioon!B594)</f>
        <v/>
      </c>
      <c r="C593" s="23" t="str">
        <f>IF(Eksplikatsioon!C594=0,"",Eksplikatsioon!C594)</f>
        <v/>
      </c>
      <c r="D593" s="23" t="str">
        <f>IF(Eksplikatsioon!D594=0,"",Eksplikatsioon!D594)</f>
        <v/>
      </c>
      <c r="E593" s="59"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1" t="str">
        <f>IF(Eksplikatsioon!B595=0,"",Eksplikatsioon!B595)</f>
        <v/>
      </c>
      <c r="C594" s="23" t="str">
        <f>IF(Eksplikatsioon!C595=0,"",Eksplikatsioon!C595)</f>
        <v/>
      </c>
      <c r="D594" s="23" t="str">
        <f>IF(Eksplikatsioon!D595=0,"",Eksplikatsioon!D595)</f>
        <v/>
      </c>
      <c r="E594" s="59"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1" t="str">
        <f>IF(Eksplikatsioon!B596=0,"",Eksplikatsioon!B596)</f>
        <v/>
      </c>
      <c r="C595" s="23" t="str">
        <f>IF(Eksplikatsioon!C596=0,"",Eksplikatsioon!C596)</f>
        <v/>
      </c>
      <c r="D595" s="23" t="str">
        <f>IF(Eksplikatsioon!D596=0,"",Eksplikatsioon!D596)</f>
        <v/>
      </c>
      <c r="E595" s="59"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1" t="str">
        <f>IF(Eksplikatsioon!B597=0,"",Eksplikatsioon!B597)</f>
        <v/>
      </c>
      <c r="C596" s="23" t="str">
        <f>IF(Eksplikatsioon!C597=0,"",Eksplikatsioon!C597)</f>
        <v/>
      </c>
      <c r="D596" s="23" t="str">
        <f>IF(Eksplikatsioon!D597=0,"",Eksplikatsioon!D597)</f>
        <v/>
      </c>
      <c r="E596" s="59"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1" t="str">
        <f>IF(Eksplikatsioon!B598=0,"",Eksplikatsioon!B598)</f>
        <v/>
      </c>
      <c r="C597" s="23" t="str">
        <f>IF(Eksplikatsioon!C598=0,"",Eksplikatsioon!C598)</f>
        <v/>
      </c>
      <c r="D597" s="23" t="str">
        <f>IF(Eksplikatsioon!D598=0,"",Eksplikatsioon!D598)</f>
        <v/>
      </c>
      <c r="E597" s="59"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1" t="str">
        <f>IF(Eksplikatsioon!B599=0,"",Eksplikatsioon!B599)</f>
        <v/>
      </c>
      <c r="C598" s="23" t="str">
        <f>IF(Eksplikatsioon!C599=0,"",Eksplikatsioon!C599)</f>
        <v/>
      </c>
      <c r="D598" s="23" t="str">
        <f>IF(Eksplikatsioon!D599=0,"",Eksplikatsioon!D599)</f>
        <v/>
      </c>
      <c r="E598" s="59"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1" t="str">
        <f>IF(Eksplikatsioon!B600=0,"",Eksplikatsioon!B600)</f>
        <v/>
      </c>
      <c r="C599" s="23" t="str">
        <f>IF(Eksplikatsioon!C600=0,"",Eksplikatsioon!C600)</f>
        <v/>
      </c>
      <c r="D599" s="23" t="str">
        <f>IF(Eksplikatsioon!D600=0,"",Eksplikatsioon!D600)</f>
        <v/>
      </c>
      <c r="E599" s="59"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1" t="str">
        <f>IF(Eksplikatsioon!B601=0,"",Eksplikatsioon!B601)</f>
        <v/>
      </c>
      <c r="C600" s="23" t="str">
        <f>IF(Eksplikatsioon!C601=0,"",Eksplikatsioon!C601)</f>
        <v/>
      </c>
      <c r="D600" s="23" t="str">
        <f>IF(Eksplikatsioon!D601=0,"",Eksplikatsioon!D601)</f>
        <v/>
      </c>
      <c r="E600" s="59"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1" t="str">
        <f>IF(Eksplikatsioon!B602=0,"",Eksplikatsioon!B602)</f>
        <v/>
      </c>
      <c r="C601" s="23" t="str">
        <f>IF(Eksplikatsioon!C602=0,"",Eksplikatsioon!C602)</f>
        <v/>
      </c>
      <c r="D601" s="23" t="str">
        <f>IF(Eksplikatsioon!D602=0,"",Eksplikatsioon!D602)</f>
        <v/>
      </c>
      <c r="E601" s="59"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1" t="str">
        <f>IF(Eksplikatsioon!B603=0,"",Eksplikatsioon!B603)</f>
        <v/>
      </c>
      <c r="C602" s="23" t="str">
        <f>IF(Eksplikatsioon!C603=0,"",Eksplikatsioon!C603)</f>
        <v/>
      </c>
      <c r="D602" s="23" t="str">
        <f>IF(Eksplikatsioon!D603=0,"",Eksplikatsioon!D603)</f>
        <v/>
      </c>
      <c r="E602" s="59"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1" t="str">
        <f>IF(Eksplikatsioon!B604=0,"",Eksplikatsioon!B604)</f>
        <v/>
      </c>
      <c r="C603" s="23" t="str">
        <f>IF(Eksplikatsioon!C604=0,"",Eksplikatsioon!C604)</f>
        <v/>
      </c>
      <c r="D603" s="23" t="str">
        <f>IF(Eksplikatsioon!D604=0,"",Eksplikatsioon!D604)</f>
        <v/>
      </c>
      <c r="E603" s="59"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1" t="str">
        <f>IF(Eksplikatsioon!B605=0,"",Eksplikatsioon!B605)</f>
        <v/>
      </c>
      <c r="C604" s="23" t="str">
        <f>IF(Eksplikatsioon!C605=0,"",Eksplikatsioon!C605)</f>
        <v/>
      </c>
      <c r="D604" s="23" t="str">
        <f>IF(Eksplikatsioon!D605=0,"",Eksplikatsioon!D605)</f>
        <v/>
      </c>
      <c r="E604" s="59"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1" t="str">
        <f>IF(Eksplikatsioon!B606=0,"",Eksplikatsioon!B606)</f>
        <v/>
      </c>
      <c r="C605" s="23" t="str">
        <f>IF(Eksplikatsioon!C606=0,"",Eksplikatsioon!C606)</f>
        <v/>
      </c>
      <c r="D605" s="23" t="str">
        <f>IF(Eksplikatsioon!D606=0,"",Eksplikatsioon!D606)</f>
        <v/>
      </c>
      <c r="E605" s="59"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1" t="str">
        <f>IF(Eksplikatsioon!B607=0,"",Eksplikatsioon!B607)</f>
        <v/>
      </c>
      <c r="C606" s="23" t="str">
        <f>IF(Eksplikatsioon!C607=0,"",Eksplikatsioon!C607)</f>
        <v/>
      </c>
      <c r="D606" s="23" t="str">
        <f>IF(Eksplikatsioon!D607=0,"",Eksplikatsioon!D607)</f>
        <v/>
      </c>
      <c r="E606" s="59"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1" t="str">
        <f>IF(Eksplikatsioon!B608=0,"",Eksplikatsioon!B608)</f>
        <v/>
      </c>
      <c r="C607" s="23" t="str">
        <f>IF(Eksplikatsioon!C608=0,"",Eksplikatsioon!C608)</f>
        <v/>
      </c>
      <c r="D607" s="23" t="str">
        <f>IF(Eksplikatsioon!D608=0,"",Eksplikatsioon!D608)</f>
        <v/>
      </c>
      <c r="E607" s="59"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1" t="str">
        <f>IF(Eksplikatsioon!B609=0,"",Eksplikatsioon!B609)</f>
        <v/>
      </c>
      <c r="C608" s="23" t="str">
        <f>IF(Eksplikatsioon!C609=0,"",Eksplikatsioon!C609)</f>
        <v/>
      </c>
      <c r="D608" s="23" t="str">
        <f>IF(Eksplikatsioon!D609=0,"",Eksplikatsioon!D609)</f>
        <v/>
      </c>
      <c r="E608" s="59"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1" t="str">
        <f>IF(Eksplikatsioon!B610=0,"",Eksplikatsioon!B610)</f>
        <v/>
      </c>
      <c r="C609" s="23" t="str">
        <f>IF(Eksplikatsioon!C610=0,"",Eksplikatsioon!C610)</f>
        <v/>
      </c>
      <c r="D609" s="23" t="str">
        <f>IF(Eksplikatsioon!D610=0,"",Eksplikatsioon!D610)</f>
        <v/>
      </c>
      <c r="E609" s="59"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1" t="str">
        <f>IF(Eksplikatsioon!B611=0,"",Eksplikatsioon!B611)</f>
        <v/>
      </c>
      <c r="C610" s="23" t="str">
        <f>IF(Eksplikatsioon!C611=0,"",Eksplikatsioon!C611)</f>
        <v/>
      </c>
      <c r="D610" s="23" t="str">
        <f>IF(Eksplikatsioon!D611=0,"",Eksplikatsioon!D611)</f>
        <v/>
      </c>
      <c r="E610" s="59"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1" t="str">
        <f>IF(Eksplikatsioon!B612=0,"",Eksplikatsioon!B612)</f>
        <v/>
      </c>
      <c r="C611" s="23" t="str">
        <f>IF(Eksplikatsioon!C612=0,"",Eksplikatsioon!C612)</f>
        <v/>
      </c>
      <c r="D611" s="23" t="str">
        <f>IF(Eksplikatsioon!D612=0,"",Eksplikatsioon!D612)</f>
        <v/>
      </c>
      <c r="E611" s="59"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1" t="str">
        <f>IF(Eksplikatsioon!B613=0,"",Eksplikatsioon!B613)</f>
        <v/>
      </c>
      <c r="C612" s="23" t="str">
        <f>IF(Eksplikatsioon!C613=0,"",Eksplikatsioon!C613)</f>
        <v/>
      </c>
      <c r="D612" s="23" t="str">
        <f>IF(Eksplikatsioon!D613=0,"",Eksplikatsioon!D613)</f>
        <v/>
      </c>
      <c r="E612" s="59"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1" t="str">
        <f>IF(Eksplikatsioon!B614=0,"",Eksplikatsioon!B614)</f>
        <v/>
      </c>
      <c r="C613" s="23" t="str">
        <f>IF(Eksplikatsioon!C614=0,"",Eksplikatsioon!C614)</f>
        <v/>
      </c>
      <c r="D613" s="23" t="str">
        <f>IF(Eksplikatsioon!D614=0,"",Eksplikatsioon!D614)</f>
        <v/>
      </c>
      <c r="E613" s="59"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1" t="str">
        <f>IF(Eksplikatsioon!B615=0,"",Eksplikatsioon!B615)</f>
        <v/>
      </c>
      <c r="C614" s="23" t="str">
        <f>IF(Eksplikatsioon!C615=0,"",Eksplikatsioon!C615)</f>
        <v/>
      </c>
      <c r="D614" s="23" t="str">
        <f>IF(Eksplikatsioon!D615=0,"",Eksplikatsioon!D615)</f>
        <v/>
      </c>
      <c r="E614" s="59"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1" t="str">
        <f>IF(Eksplikatsioon!B616=0,"",Eksplikatsioon!B616)</f>
        <v/>
      </c>
      <c r="C615" s="23" t="str">
        <f>IF(Eksplikatsioon!C616=0,"",Eksplikatsioon!C616)</f>
        <v/>
      </c>
      <c r="D615" s="23" t="str">
        <f>IF(Eksplikatsioon!D616=0,"",Eksplikatsioon!D616)</f>
        <v/>
      </c>
      <c r="E615" s="59"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1" t="str">
        <f>IF(Eksplikatsioon!B617=0,"",Eksplikatsioon!B617)</f>
        <v/>
      </c>
      <c r="C616" s="23" t="str">
        <f>IF(Eksplikatsioon!C617=0,"",Eksplikatsioon!C617)</f>
        <v/>
      </c>
      <c r="D616" s="23" t="str">
        <f>IF(Eksplikatsioon!D617=0,"",Eksplikatsioon!D617)</f>
        <v/>
      </c>
      <c r="E616" s="59"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1" t="str">
        <f>IF(Eksplikatsioon!B618=0,"",Eksplikatsioon!B618)</f>
        <v/>
      </c>
      <c r="C617" s="23" t="str">
        <f>IF(Eksplikatsioon!C618=0,"",Eksplikatsioon!C618)</f>
        <v/>
      </c>
      <c r="D617" s="23" t="str">
        <f>IF(Eksplikatsioon!D618=0,"",Eksplikatsioon!D618)</f>
        <v/>
      </c>
      <c r="E617" s="59"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1" t="str">
        <f>IF(Eksplikatsioon!B619=0,"",Eksplikatsioon!B619)</f>
        <v/>
      </c>
      <c r="C618" s="23" t="str">
        <f>IF(Eksplikatsioon!C619=0,"",Eksplikatsioon!C619)</f>
        <v/>
      </c>
      <c r="D618" s="23" t="str">
        <f>IF(Eksplikatsioon!D619=0,"",Eksplikatsioon!D619)</f>
        <v/>
      </c>
      <c r="E618" s="59"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1" t="str">
        <f>IF(Eksplikatsioon!B620=0,"",Eksplikatsioon!B620)</f>
        <v/>
      </c>
      <c r="C619" s="23" t="str">
        <f>IF(Eksplikatsioon!C620=0,"",Eksplikatsioon!C620)</f>
        <v/>
      </c>
      <c r="D619" s="23" t="str">
        <f>IF(Eksplikatsioon!D620=0,"",Eksplikatsioon!D620)</f>
        <v/>
      </c>
      <c r="E619" s="59"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1" t="str">
        <f>IF(Eksplikatsioon!B621=0,"",Eksplikatsioon!B621)</f>
        <v/>
      </c>
      <c r="C620" s="23" t="str">
        <f>IF(Eksplikatsioon!C621=0,"",Eksplikatsioon!C621)</f>
        <v/>
      </c>
      <c r="D620" s="23" t="str">
        <f>IF(Eksplikatsioon!D621=0,"",Eksplikatsioon!D621)</f>
        <v/>
      </c>
      <c r="E620" s="59"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1" t="str">
        <f>IF(Eksplikatsioon!B622=0,"",Eksplikatsioon!B622)</f>
        <v/>
      </c>
      <c r="C621" s="23" t="str">
        <f>IF(Eksplikatsioon!C622=0,"",Eksplikatsioon!C622)</f>
        <v/>
      </c>
      <c r="D621" s="23" t="str">
        <f>IF(Eksplikatsioon!D622=0,"",Eksplikatsioon!D622)</f>
        <v/>
      </c>
      <c r="E621" s="59"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1" t="str">
        <f>IF(Eksplikatsioon!B623=0,"",Eksplikatsioon!B623)</f>
        <v/>
      </c>
      <c r="C622" s="23" t="str">
        <f>IF(Eksplikatsioon!C623=0,"",Eksplikatsioon!C623)</f>
        <v/>
      </c>
      <c r="D622" s="23" t="str">
        <f>IF(Eksplikatsioon!D623=0,"",Eksplikatsioon!D623)</f>
        <v/>
      </c>
      <c r="E622" s="59"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1" t="str">
        <f>IF(Eksplikatsioon!B624=0,"",Eksplikatsioon!B624)</f>
        <v/>
      </c>
      <c r="C623" s="23" t="str">
        <f>IF(Eksplikatsioon!C624=0,"",Eksplikatsioon!C624)</f>
        <v/>
      </c>
      <c r="D623" s="23" t="str">
        <f>IF(Eksplikatsioon!D624=0,"",Eksplikatsioon!D624)</f>
        <v/>
      </c>
      <c r="E623" s="59"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1" t="str">
        <f>IF(Eksplikatsioon!B625=0,"",Eksplikatsioon!B625)</f>
        <v/>
      </c>
      <c r="C624" s="23" t="str">
        <f>IF(Eksplikatsioon!C625=0,"",Eksplikatsioon!C625)</f>
        <v/>
      </c>
      <c r="D624" s="23" t="str">
        <f>IF(Eksplikatsioon!D625=0,"",Eksplikatsioon!D625)</f>
        <v/>
      </c>
      <c r="E624" s="59"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1" t="str">
        <f>IF(Eksplikatsioon!B626=0,"",Eksplikatsioon!B626)</f>
        <v/>
      </c>
      <c r="C625" s="23" t="str">
        <f>IF(Eksplikatsioon!C626=0,"",Eksplikatsioon!C626)</f>
        <v/>
      </c>
      <c r="D625" s="23" t="str">
        <f>IF(Eksplikatsioon!D626=0,"",Eksplikatsioon!D626)</f>
        <v/>
      </c>
      <c r="E625" s="59"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1" t="str">
        <f>IF(Eksplikatsioon!B627=0,"",Eksplikatsioon!B627)</f>
        <v/>
      </c>
      <c r="C626" s="23" t="str">
        <f>IF(Eksplikatsioon!C627=0,"",Eksplikatsioon!C627)</f>
        <v/>
      </c>
      <c r="D626" s="23" t="str">
        <f>IF(Eksplikatsioon!D627=0,"",Eksplikatsioon!D627)</f>
        <v/>
      </c>
      <c r="E626" s="59"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1" t="str">
        <f>IF(Eksplikatsioon!B628=0,"",Eksplikatsioon!B628)</f>
        <v/>
      </c>
      <c r="C627" s="23" t="str">
        <f>IF(Eksplikatsioon!C628=0,"",Eksplikatsioon!C628)</f>
        <v/>
      </c>
      <c r="D627" s="23" t="str">
        <f>IF(Eksplikatsioon!D628=0,"",Eksplikatsioon!D628)</f>
        <v/>
      </c>
      <c r="E627" s="59"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1" t="str">
        <f>IF(Eksplikatsioon!B629=0,"",Eksplikatsioon!B629)</f>
        <v/>
      </c>
      <c r="C628" s="23" t="str">
        <f>IF(Eksplikatsioon!C629=0,"",Eksplikatsioon!C629)</f>
        <v/>
      </c>
      <c r="D628" s="23" t="str">
        <f>IF(Eksplikatsioon!D629=0,"",Eksplikatsioon!D629)</f>
        <v/>
      </c>
      <c r="E628" s="59"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1" t="str">
        <f>IF(Eksplikatsioon!B630=0,"",Eksplikatsioon!B630)</f>
        <v/>
      </c>
      <c r="C629" s="23" t="str">
        <f>IF(Eksplikatsioon!C630=0,"",Eksplikatsioon!C630)</f>
        <v/>
      </c>
      <c r="D629" s="23" t="str">
        <f>IF(Eksplikatsioon!D630=0,"",Eksplikatsioon!D630)</f>
        <v/>
      </c>
      <c r="E629" s="59"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1" t="str">
        <f>IF(Eksplikatsioon!B631=0,"",Eksplikatsioon!B631)</f>
        <v/>
      </c>
      <c r="C630" s="23" t="str">
        <f>IF(Eksplikatsioon!C631=0,"",Eksplikatsioon!C631)</f>
        <v/>
      </c>
      <c r="D630" s="23" t="str">
        <f>IF(Eksplikatsioon!D631=0,"",Eksplikatsioon!D631)</f>
        <v/>
      </c>
      <c r="E630" s="59"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1" t="str">
        <f>IF(Eksplikatsioon!B632=0,"",Eksplikatsioon!B632)</f>
        <v/>
      </c>
      <c r="C631" s="23" t="str">
        <f>IF(Eksplikatsioon!C632=0,"",Eksplikatsioon!C632)</f>
        <v/>
      </c>
      <c r="D631" s="23" t="str">
        <f>IF(Eksplikatsioon!D632=0,"",Eksplikatsioon!D632)</f>
        <v/>
      </c>
      <c r="E631" s="59"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1" t="str">
        <f>IF(Eksplikatsioon!B633=0,"",Eksplikatsioon!B633)</f>
        <v/>
      </c>
      <c r="C632" s="23" t="str">
        <f>IF(Eksplikatsioon!C633=0,"",Eksplikatsioon!C633)</f>
        <v/>
      </c>
      <c r="D632" s="23" t="str">
        <f>IF(Eksplikatsioon!D633=0,"",Eksplikatsioon!D633)</f>
        <v/>
      </c>
      <c r="E632" s="59"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1" t="str">
        <f>IF(Eksplikatsioon!B634=0,"",Eksplikatsioon!B634)</f>
        <v/>
      </c>
      <c r="C633" s="23" t="str">
        <f>IF(Eksplikatsioon!C634=0,"",Eksplikatsioon!C634)</f>
        <v/>
      </c>
      <c r="D633" s="23" t="str">
        <f>IF(Eksplikatsioon!D634=0,"",Eksplikatsioon!D634)</f>
        <v/>
      </c>
      <c r="E633" s="59"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1" t="str">
        <f>IF(Eksplikatsioon!B635=0,"",Eksplikatsioon!B635)</f>
        <v/>
      </c>
      <c r="C634" s="23" t="str">
        <f>IF(Eksplikatsioon!C635=0,"",Eksplikatsioon!C635)</f>
        <v/>
      </c>
      <c r="D634" s="23" t="str">
        <f>IF(Eksplikatsioon!D635=0,"",Eksplikatsioon!D635)</f>
        <v/>
      </c>
      <c r="E634" s="59"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1" t="str">
        <f>IF(Eksplikatsioon!B636=0,"",Eksplikatsioon!B636)</f>
        <v/>
      </c>
      <c r="C635" s="23" t="str">
        <f>IF(Eksplikatsioon!C636=0,"",Eksplikatsioon!C636)</f>
        <v/>
      </c>
      <c r="D635" s="23" t="str">
        <f>IF(Eksplikatsioon!D636=0,"",Eksplikatsioon!D636)</f>
        <v/>
      </c>
      <c r="E635" s="59"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1" t="str">
        <f>IF(Eksplikatsioon!B637=0,"",Eksplikatsioon!B637)</f>
        <v/>
      </c>
      <c r="C636" s="23" t="str">
        <f>IF(Eksplikatsioon!C637=0,"",Eksplikatsioon!C637)</f>
        <v/>
      </c>
      <c r="D636" s="23" t="str">
        <f>IF(Eksplikatsioon!D637=0,"",Eksplikatsioon!D637)</f>
        <v/>
      </c>
      <c r="E636" s="59"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1" t="str">
        <f>IF(Eksplikatsioon!B638=0,"",Eksplikatsioon!B638)</f>
        <v/>
      </c>
      <c r="C637" s="23" t="str">
        <f>IF(Eksplikatsioon!C638=0,"",Eksplikatsioon!C638)</f>
        <v/>
      </c>
      <c r="D637" s="23" t="str">
        <f>IF(Eksplikatsioon!D638=0,"",Eksplikatsioon!D638)</f>
        <v/>
      </c>
      <c r="E637" s="59"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1" t="str">
        <f>IF(Eksplikatsioon!B639=0,"",Eksplikatsioon!B639)</f>
        <v/>
      </c>
      <c r="C638" s="23" t="str">
        <f>IF(Eksplikatsioon!C639=0,"",Eksplikatsioon!C639)</f>
        <v/>
      </c>
      <c r="D638" s="23" t="str">
        <f>IF(Eksplikatsioon!D639=0,"",Eksplikatsioon!D639)</f>
        <v/>
      </c>
      <c r="E638" s="59"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1" t="str">
        <f>IF(Eksplikatsioon!B640=0,"",Eksplikatsioon!B640)</f>
        <v/>
      </c>
      <c r="C639" s="23" t="str">
        <f>IF(Eksplikatsioon!C640=0,"",Eksplikatsioon!C640)</f>
        <v/>
      </c>
      <c r="D639" s="23" t="str">
        <f>IF(Eksplikatsioon!D640=0,"",Eksplikatsioon!D640)</f>
        <v/>
      </c>
      <c r="E639" s="59"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1" t="str">
        <f>IF(Eksplikatsioon!B641=0,"",Eksplikatsioon!B641)</f>
        <v/>
      </c>
      <c r="C640" s="23" t="str">
        <f>IF(Eksplikatsioon!C641=0,"",Eksplikatsioon!C641)</f>
        <v/>
      </c>
      <c r="D640" s="23" t="str">
        <f>IF(Eksplikatsioon!D641=0,"",Eksplikatsioon!D641)</f>
        <v/>
      </c>
      <c r="E640" s="59"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1" t="str">
        <f>IF(Eksplikatsioon!B642=0,"",Eksplikatsioon!B642)</f>
        <v/>
      </c>
      <c r="C641" s="23" t="str">
        <f>IF(Eksplikatsioon!C642=0,"",Eksplikatsioon!C642)</f>
        <v/>
      </c>
      <c r="D641" s="23" t="str">
        <f>IF(Eksplikatsioon!D642=0,"",Eksplikatsioon!D642)</f>
        <v/>
      </c>
      <c r="E641" s="59"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1" t="str">
        <f>IF(Eksplikatsioon!B643=0,"",Eksplikatsioon!B643)</f>
        <v/>
      </c>
      <c r="C642" s="23" t="str">
        <f>IF(Eksplikatsioon!C643=0,"",Eksplikatsioon!C643)</f>
        <v/>
      </c>
      <c r="D642" s="23" t="str">
        <f>IF(Eksplikatsioon!D643=0,"",Eksplikatsioon!D643)</f>
        <v/>
      </c>
      <c r="E642" s="59"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1" t="str">
        <f>IF(Eksplikatsioon!B644=0,"",Eksplikatsioon!B644)</f>
        <v/>
      </c>
      <c r="C643" s="23" t="str">
        <f>IF(Eksplikatsioon!C644=0,"",Eksplikatsioon!C644)</f>
        <v/>
      </c>
      <c r="D643" s="23" t="str">
        <f>IF(Eksplikatsioon!D644=0,"",Eksplikatsioon!D644)</f>
        <v/>
      </c>
      <c r="E643" s="59"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1" t="str">
        <f>IF(Eksplikatsioon!B645=0,"",Eksplikatsioon!B645)</f>
        <v/>
      </c>
      <c r="C644" s="23" t="str">
        <f>IF(Eksplikatsioon!C645=0,"",Eksplikatsioon!C645)</f>
        <v/>
      </c>
      <c r="D644" s="23" t="str">
        <f>IF(Eksplikatsioon!D645=0,"",Eksplikatsioon!D645)</f>
        <v/>
      </c>
      <c r="E644" s="59"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1" t="str">
        <f>IF(Eksplikatsioon!B646=0,"",Eksplikatsioon!B646)</f>
        <v/>
      </c>
      <c r="C645" s="23" t="str">
        <f>IF(Eksplikatsioon!C646=0,"",Eksplikatsioon!C646)</f>
        <v/>
      </c>
      <c r="D645" s="23" t="str">
        <f>IF(Eksplikatsioon!D646=0,"",Eksplikatsioon!D646)</f>
        <v/>
      </c>
      <c r="E645" s="59"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1" t="str">
        <f>IF(Eksplikatsioon!B647=0,"",Eksplikatsioon!B647)</f>
        <v/>
      </c>
      <c r="C646" s="23" t="str">
        <f>IF(Eksplikatsioon!C647=0,"",Eksplikatsioon!C647)</f>
        <v/>
      </c>
      <c r="D646" s="23" t="str">
        <f>IF(Eksplikatsioon!D647=0,"",Eksplikatsioon!D647)</f>
        <v/>
      </c>
      <c r="E646" s="59"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1" t="str">
        <f>IF(Eksplikatsioon!B648=0,"",Eksplikatsioon!B648)</f>
        <v/>
      </c>
      <c r="C647" s="23" t="str">
        <f>IF(Eksplikatsioon!C648=0,"",Eksplikatsioon!C648)</f>
        <v/>
      </c>
      <c r="D647" s="23" t="str">
        <f>IF(Eksplikatsioon!D648=0,"",Eksplikatsioon!D648)</f>
        <v/>
      </c>
      <c r="E647" s="59"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1" t="str">
        <f>IF(Eksplikatsioon!B649=0,"",Eksplikatsioon!B649)</f>
        <v/>
      </c>
      <c r="C648" s="23" t="str">
        <f>IF(Eksplikatsioon!C649=0,"",Eksplikatsioon!C649)</f>
        <v/>
      </c>
      <c r="D648" s="23" t="str">
        <f>IF(Eksplikatsioon!D649=0,"",Eksplikatsioon!D649)</f>
        <v/>
      </c>
      <c r="E648" s="59"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1" t="str">
        <f>IF(Eksplikatsioon!B650=0,"",Eksplikatsioon!B650)</f>
        <v/>
      </c>
      <c r="C649" s="23" t="str">
        <f>IF(Eksplikatsioon!C650=0,"",Eksplikatsioon!C650)</f>
        <v/>
      </c>
      <c r="D649" s="23" t="str">
        <f>IF(Eksplikatsioon!D650=0,"",Eksplikatsioon!D650)</f>
        <v/>
      </c>
      <c r="E649" s="59"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1" t="str">
        <f>IF(Eksplikatsioon!B651=0,"",Eksplikatsioon!B651)</f>
        <v/>
      </c>
      <c r="C650" s="23" t="str">
        <f>IF(Eksplikatsioon!C651=0,"",Eksplikatsioon!C651)</f>
        <v/>
      </c>
      <c r="D650" s="23" t="str">
        <f>IF(Eksplikatsioon!D651=0,"",Eksplikatsioon!D651)</f>
        <v/>
      </c>
      <c r="E650" s="59"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1" t="str">
        <f>IF(Eksplikatsioon!B652=0,"",Eksplikatsioon!B652)</f>
        <v/>
      </c>
      <c r="C651" s="23" t="str">
        <f>IF(Eksplikatsioon!C652=0,"",Eksplikatsioon!C652)</f>
        <v/>
      </c>
      <c r="D651" s="23" t="str">
        <f>IF(Eksplikatsioon!D652=0,"",Eksplikatsioon!D652)</f>
        <v/>
      </c>
      <c r="E651" s="59"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1" t="str">
        <f>IF(Eksplikatsioon!B653=0,"",Eksplikatsioon!B653)</f>
        <v/>
      </c>
      <c r="C652" s="23" t="str">
        <f>IF(Eksplikatsioon!C653=0,"",Eksplikatsioon!C653)</f>
        <v/>
      </c>
      <c r="D652" s="23" t="str">
        <f>IF(Eksplikatsioon!D653=0,"",Eksplikatsioon!D653)</f>
        <v/>
      </c>
      <c r="E652" s="59"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1" t="str">
        <f>IF(Eksplikatsioon!B654=0,"",Eksplikatsioon!B654)</f>
        <v/>
      </c>
      <c r="C653" s="23" t="str">
        <f>IF(Eksplikatsioon!C654=0,"",Eksplikatsioon!C654)</f>
        <v/>
      </c>
      <c r="D653" s="23" t="str">
        <f>IF(Eksplikatsioon!D654=0,"",Eksplikatsioon!D654)</f>
        <v/>
      </c>
      <c r="E653" s="59"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1" t="str">
        <f>IF(Eksplikatsioon!B655=0,"",Eksplikatsioon!B655)</f>
        <v/>
      </c>
      <c r="C654" s="23" t="str">
        <f>IF(Eksplikatsioon!C655=0,"",Eksplikatsioon!C655)</f>
        <v/>
      </c>
      <c r="D654" s="23" t="str">
        <f>IF(Eksplikatsioon!D655=0,"",Eksplikatsioon!D655)</f>
        <v/>
      </c>
      <c r="E654" s="59"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1" t="str">
        <f>IF(Eksplikatsioon!B656=0,"",Eksplikatsioon!B656)</f>
        <v/>
      </c>
      <c r="C655" s="23" t="str">
        <f>IF(Eksplikatsioon!C656=0,"",Eksplikatsioon!C656)</f>
        <v/>
      </c>
      <c r="D655" s="23" t="str">
        <f>IF(Eksplikatsioon!D656=0,"",Eksplikatsioon!D656)</f>
        <v/>
      </c>
      <c r="E655" s="59"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1" t="str">
        <f>IF(Eksplikatsioon!B657=0,"",Eksplikatsioon!B657)</f>
        <v/>
      </c>
      <c r="C656" s="23" t="str">
        <f>IF(Eksplikatsioon!C657=0,"",Eksplikatsioon!C657)</f>
        <v/>
      </c>
      <c r="D656" s="23" t="str">
        <f>IF(Eksplikatsioon!D657=0,"",Eksplikatsioon!D657)</f>
        <v/>
      </c>
      <c r="E656" s="59"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1" t="str">
        <f>IF(Eksplikatsioon!B658=0,"",Eksplikatsioon!B658)</f>
        <v/>
      </c>
      <c r="C657" s="23" t="str">
        <f>IF(Eksplikatsioon!C658=0,"",Eksplikatsioon!C658)</f>
        <v/>
      </c>
      <c r="D657" s="23" t="str">
        <f>IF(Eksplikatsioon!D658=0,"",Eksplikatsioon!D658)</f>
        <v/>
      </c>
      <c r="E657" s="59"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1" t="str">
        <f>IF(Eksplikatsioon!B659=0,"",Eksplikatsioon!B659)</f>
        <v/>
      </c>
      <c r="C658" s="23" t="str">
        <f>IF(Eksplikatsioon!C659=0,"",Eksplikatsioon!C659)</f>
        <v/>
      </c>
      <c r="D658" s="23" t="str">
        <f>IF(Eksplikatsioon!D659=0,"",Eksplikatsioon!D659)</f>
        <v/>
      </c>
      <c r="E658" s="59"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1" t="str">
        <f>IF(Eksplikatsioon!B660=0,"",Eksplikatsioon!B660)</f>
        <v/>
      </c>
      <c r="C659" s="23" t="str">
        <f>IF(Eksplikatsioon!C660=0,"",Eksplikatsioon!C660)</f>
        <v/>
      </c>
      <c r="D659" s="23" t="str">
        <f>IF(Eksplikatsioon!D660=0,"",Eksplikatsioon!D660)</f>
        <v/>
      </c>
      <c r="E659" s="59"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1" t="str">
        <f>IF(Eksplikatsioon!B661=0,"",Eksplikatsioon!B661)</f>
        <v/>
      </c>
      <c r="C660" s="23" t="str">
        <f>IF(Eksplikatsioon!C661=0,"",Eksplikatsioon!C661)</f>
        <v/>
      </c>
      <c r="D660" s="23" t="str">
        <f>IF(Eksplikatsioon!D661=0,"",Eksplikatsioon!D661)</f>
        <v/>
      </c>
      <c r="E660" s="59"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1" t="str">
        <f>IF(Eksplikatsioon!B662=0,"",Eksplikatsioon!B662)</f>
        <v/>
      </c>
      <c r="C661" s="23" t="str">
        <f>IF(Eksplikatsioon!C662=0,"",Eksplikatsioon!C662)</f>
        <v/>
      </c>
      <c r="D661" s="23" t="str">
        <f>IF(Eksplikatsioon!D662=0,"",Eksplikatsioon!D662)</f>
        <v/>
      </c>
      <c r="E661" s="59"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1" t="str">
        <f>IF(Eksplikatsioon!B663=0,"",Eksplikatsioon!B663)</f>
        <v/>
      </c>
      <c r="C662" s="23" t="str">
        <f>IF(Eksplikatsioon!C663=0,"",Eksplikatsioon!C663)</f>
        <v/>
      </c>
      <c r="D662" s="23" t="str">
        <f>IF(Eksplikatsioon!D663=0,"",Eksplikatsioon!D663)</f>
        <v/>
      </c>
      <c r="E662" s="59"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1" t="str">
        <f>IF(Eksplikatsioon!B664=0,"",Eksplikatsioon!B664)</f>
        <v/>
      </c>
      <c r="C663" s="23" t="str">
        <f>IF(Eksplikatsioon!C664=0,"",Eksplikatsioon!C664)</f>
        <v/>
      </c>
      <c r="D663" s="23" t="str">
        <f>IF(Eksplikatsioon!D664=0,"",Eksplikatsioon!D664)</f>
        <v/>
      </c>
      <c r="E663" s="59"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1" t="str">
        <f>IF(Eksplikatsioon!B665=0,"",Eksplikatsioon!B665)</f>
        <v/>
      </c>
      <c r="C664" s="23" t="str">
        <f>IF(Eksplikatsioon!C665=0,"",Eksplikatsioon!C665)</f>
        <v/>
      </c>
      <c r="D664" s="23" t="str">
        <f>IF(Eksplikatsioon!D665=0,"",Eksplikatsioon!D665)</f>
        <v/>
      </c>
      <c r="E664" s="59"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1" t="str">
        <f>IF(Eksplikatsioon!B666=0,"",Eksplikatsioon!B666)</f>
        <v/>
      </c>
      <c r="C665" s="23" t="str">
        <f>IF(Eksplikatsioon!C666=0,"",Eksplikatsioon!C666)</f>
        <v/>
      </c>
      <c r="D665" s="23" t="str">
        <f>IF(Eksplikatsioon!D666=0,"",Eksplikatsioon!D666)</f>
        <v/>
      </c>
      <c r="E665" s="59"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1" t="str">
        <f>IF(Eksplikatsioon!B667=0,"",Eksplikatsioon!B667)</f>
        <v/>
      </c>
      <c r="C666" s="23" t="str">
        <f>IF(Eksplikatsioon!C667=0,"",Eksplikatsioon!C667)</f>
        <v/>
      </c>
      <c r="D666" s="23" t="str">
        <f>IF(Eksplikatsioon!D667=0,"",Eksplikatsioon!D667)</f>
        <v/>
      </c>
      <c r="E666" s="59"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1" t="str">
        <f>IF(Eksplikatsioon!B668=0,"",Eksplikatsioon!B668)</f>
        <v/>
      </c>
      <c r="C667" s="23" t="str">
        <f>IF(Eksplikatsioon!C668=0,"",Eksplikatsioon!C668)</f>
        <v/>
      </c>
      <c r="D667" s="23" t="str">
        <f>IF(Eksplikatsioon!D668=0,"",Eksplikatsioon!D668)</f>
        <v/>
      </c>
      <c r="E667" s="59"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1" t="str">
        <f>IF(Eksplikatsioon!B669=0,"",Eksplikatsioon!B669)</f>
        <v/>
      </c>
      <c r="C668" s="23" t="str">
        <f>IF(Eksplikatsioon!C669=0,"",Eksplikatsioon!C669)</f>
        <v/>
      </c>
      <c r="D668" s="23" t="str">
        <f>IF(Eksplikatsioon!D669=0,"",Eksplikatsioon!D669)</f>
        <v/>
      </c>
      <c r="E668" s="59"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1" t="str">
        <f>IF(Eksplikatsioon!B670=0,"",Eksplikatsioon!B670)</f>
        <v/>
      </c>
      <c r="C669" s="23" t="str">
        <f>IF(Eksplikatsioon!C670=0,"",Eksplikatsioon!C670)</f>
        <v/>
      </c>
      <c r="D669" s="23" t="str">
        <f>IF(Eksplikatsioon!D670=0,"",Eksplikatsioon!D670)</f>
        <v/>
      </c>
      <c r="E669" s="59"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1" t="str">
        <f>IF(Eksplikatsioon!B671=0,"",Eksplikatsioon!B671)</f>
        <v/>
      </c>
      <c r="C670" s="23" t="str">
        <f>IF(Eksplikatsioon!C671=0,"",Eksplikatsioon!C671)</f>
        <v/>
      </c>
      <c r="D670" s="23" t="str">
        <f>IF(Eksplikatsioon!D671=0,"",Eksplikatsioon!D671)</f>
        <v/>
      </c>
      <c r="E670" s="59"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1" t="str">
        <f>IF(Eksplikatsioon!B672=0,"",Eksplikatsioon!B672)</f>
        <v/>
      </c>
      <c r="C671" s="23" t="str">
        <f>IF(Eksplikatsioon!C672=0,"",Eksplikatsioon!C672)</f>
        <v/>
      </c>
      <c r="D671" s="23" t="str">
        <f>IF(Eksplikatsioon!D672=0,"",Eksplikatsioon!D672)</f>
        <v/>
      </c>
      <c r="E671" s="59"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1" t="str">
        <f>IF(Eksplikatsioon!B673=0,"",Eksplikatsioon!B673)</f>
        <v/>
      </c>
      <c r="C672" s="23" t="str">
        <f>IF(Eksplikatsioon!C673=0,"",Eksplikatsioon!C673)</f>
        <v/>
      </c>
      <c r="D672" s="23" t="str">
        <f>IF(Eksplikatsioon!D673=0,"",Eksplikatsioon!D673)</f>
        <v/>
      </c>
      <c r="E672" s="59"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1" t="str">
        <f>IF(Eksplikatsioon!B674=0,"",Eksplikatsioon!B674)</f>
        <v/>
      </c>
      <c r="C673" s="23" t="str">
        <f>IF(Eksplikatsioon!C674=0,"",Eksplikatsioon!C674)</f>
        <v/>
      </c>
      <c r="D673" s="23" t="str">
        <f>IF(Eksplikatsioon!D674=0,"",Eksplikatsioon!D674)</f>
        <v/>
      </c>
      <c r="E673" s="59"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1" t="str">
        <f>IF(Eksplikatsioon!B675=0,"",Eksplikatsioon!B675)</f>
        <v/>
      </c>
      <c r="C674" s="23" t="str">
        <f>IF(Eksplikatsioon!C675=0,"",Eksplikatsioon!C675)</f>
        <v/>
      </c>
      <c r="D674" s="23" t="str">
        <f>IF(Eksplikatsioon!D675=0,"",Eksplikatsioon!D675)</f>
        <v/>
      </c>
      <c r="E674" s="59"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1" t="str">
        <f>IF(Eksplikatsioon!B676=0,"",Eksplikatsioon!B676)</f>
        <v/>
      </c>
      <c r="C675" s="23" t="str">
        <f>IF(Eksplikatsioon!C676=0,"",Eksplikatsioon!C676)</f>
        <v/>
      </c>
      <c r="D675" s="23" t="str">
        <f>IF(Eksplikatsioon!D676=0,"",Eksplikatsioon!D676)</f>
        <v/>
      </c>
      <c r="E675" s="59"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1" t="str">
        <f>IF(Eksplikatsioon!B677=0,"",Eksplikatsioon!B677)</f>
        <v/>
      </c>
      <c r="C676" s="23" t="str">
        <f>IF(Eksplikatsioon!C677=0,"",Eksplikatsioon!C677)</f>
        <v/>
      </c>
      <c r="D676" s="23" t="str">
        <f>IF(Eksplikatsioon!D677=0,"",Eksplikatsioon!D677)</f>
        <v/>
      </c>
      <c r="E676" s="59"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1" t="str">
        <f>IF(Eksplikatsioon!B678=0,"",Eksplikatsioon!B678)</f>
        <v/>
      </c>
      <c r="C677" s="23" t="str">
        <f>IF(Eksplikatsioon!C678=0,"",Eksplikatsioon!C678)</f>
        <v/>
      </c>
      <c r="D677" s="23" t="str">
        <f>IF(Eksplikatsioon!D678=0,"",Eksplikatsioon!D678)</f>
        <v/>
      </c>
      <c r="E677" s="59"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1" t="str">
        <f>IF(Eksplikatsioon!B679=0,"",Eksplikatsioon!B679)</f>
        <v/>
      </c>
      <c r="C678" s="23" t="str">
        <f>IF(Eksplikatsioon!C679=0,"",Eksplikatsioon!C679)</f>
        <v/>
      </c>
      <c r="D678" s="23" t="str">
        <f>IF(Eksplikatsioon!D679=0,"",Eksplikatsioon!D679)</f>
        <v/>
      </c>
      <c r="E678" s="59"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1" t="str">
        <f>IF(Eksplikatsioon!B680=0,"",Eksplikatsioon!B680)</f>
        <v/>
      </c>
      <c r="C679" s="23" t="str">
        <f>IF(Eksplikatsioon!C680=0,"",Eksplikatsioon!C680)</f>
        <v/>
      </c>
      <c r="D679" s="23" t="str">
        <f>IF(Eksplikatsioon!D680=0,"",Eksplikatsioon!D680)</f>
        <v/>
      </c>
      <c r="E679" s="59"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1" t="str">
        <f>IF(Eksplikatsioon!B681=0,"",Eksplikatsioon!B681)</f>
        <v/>
      </c>
      <c r="C680" s="23" t="str">
        <f>IF(Eksplikatsioon!C681=0,"",Eksplikatsioon!C681)</f>
        <v/>
      </c>
      <c r="D680" s="23" t="str">
        <f>IF(Eksplikatsioon!D681=0,"",Eksplikatsioon!D681)</f>
        <v/>
      </c>
      <c r="E680" s="59"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1" t="str">
        <f>IF(Eksplikatsioon!B682=0,"",Eksplikatsioon!B682)</f>
        <v/>
      </c>
      <c r="C681" s="23" t="str">
        <f>IF(Eksplikatsioon!C682=0,"",Eksplikatsioon!C682)</f>
        <v/>
      </c>
      <c r="D681" s="23" t="str">
        <f>IF(Eksplikatsioon!D682=0,"",Eksplikatsioon!D682)</f>
        <v/>
      </c>
      <c r="E681" s="59"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1" t="str">
        <f>IF(Eksplikatsioon!B683=0,"",Eksplikatsioon!B683)</f>
        <v/>
      </c>
      <c r="C682" s="23" t="str">
        <f>IF(Eksplikatsioon!C683=0,"",Eksplikatsioon!C683)</f>
        <v/>
      </c>
      <c r="D682" s="23" t="str">
        <f>IF(Eksplikatsioon!D683=0,"",Eksplikatsioon!D683)</f>
        <v/>
      </c>
      <c r="E682" s="59"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1" t="str">
        <f>IF(Eksplikatsioon!B684=0,"",Eksplikatsioon!B684)</f>
        <v/>
      </c>
      <c r="C683" s="23" t="str">
        <f>IF(Eksplikatsioon!C684=0,"",Eksplikatsioon!C684)</f>
        <v/>
      </c>
      <c r="D683" s="23" t="str">
        <f>IF(Eksplikatsioon!D684=0,"",Eksplikatsioon!D684)</f>
        <v/>
      </c>
      <c r="E683" s="59"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1" t="str">
        <f>IF(Eksplikatsioon!B685=0,"",Eksplikatsioon!B685)</f>
        <v/>
      </c>
      <c r="C684" s="23" t="str">
        <f>IF(Eksplikatsioon!C685=0,"",Eksplikatsioon!C685)</f>
        <v/>
      </c>
      <c r="D684" s="23" t="str">
        <f>IF(Eksplikatsioon!D685=0,"",Eksplikatsioon!D685)</f>
        <v/>
      </c>
      <c r="E684" s="59"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1" t="str">
        <f>IF(Eksplikatsioon!B686=0,"",Eksplikatsioon!B686)</f>
        <v/>
      </c>
      <c r="C685" s="23" t="str">
        <f>IF(Eksplikatsioon!C686=0,"",Eksplikatsioon!C686)</f>
        <v/>
      </c>
      <c r="D685" s="23" t="str">
        <f>IF(Eksplikatsioon!D686=0,"",Eksplikatsioon!D686)</f>
        <v/>
      </c>
      <c r="E685" s="59"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1" t="str">
        <f>IF(Eksplikatsioon!B687=0,"",Eksplikatsioon!B687)</f>
        <v/>
      </c>
      <c r="C686" s="23" t="str">
        <f>IF(Eksplikatsioon!C687=0,"",Eksplikatsioon!C687)</f>
        <v/>
      </c>
      <c r="D686" s="23" t="str">
        <f>IF(Eksplikatsioon!D687=0,"",Eksplikatsioon!D687)</f>
        <v/>
      </c>
      <c r="E686" s="59"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1" t="str">
        <f>IF(Eksplikatsioon!B688=0,"",Eksplikatsioon!B688)</f>
        <v/>
      </c>
      <c r="C687" s="23" t="str">
        <f>IF(Eksplikatsioon!C688=0,"",Eksplikatsioon!C688)</f>
        <v/>
      </c>
      <c r="D687" s="23" t="str">
        <f>IF(Eksplikatsioon!D688=0,"",Eksplikatsioon!D688)</f>
        <v/>
      </c>
      <c r="E687" s="59"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1" t="str">
        <f>IF(Eksplikatsioon!B689=0,"",Eksplikatsioon!B689)</f>
        <v/>
      </c>
      <c r="C688" s="23" t="str">
        <f>IF(Eksplikatsioon!C689=0,"",Eksplikatsioon!C689)</f>
        <v/>
      </c>
      <c r="D688" s="23" t="str">
        <f>IF(Eksplikatsioon!D689=0,"",Eksplikatsioon!D689)</f>
        <v/>
      </c>
      <c r="E688" s="59"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1" t="str">
        <f>IF(Eksplikatsioon!B690=0,"",Eksplikatsioon!B690)</f>
        <v/>
      </c>
      <c r="C689" s="23" t="str">
        <f>IF(Eksplikatsioon!C690=0,"",Eksplikatsioon!C690)</f>
        <v/>
      </c>
      <c r="D689" s="23" t="str">
        <f>IF(Eksplikatsioon!D690=0,"",Eksplikatsioon!D690)</f>
        <v/>
      </c>
      <c r="E689" s="59"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1" t="str">
        <f>IF(Eksplikatsioon!B691=0,"",Eksplikatsioon!B691)</f>
        <v/>
      </c>
      <c r="C690" s="23" t="str">
        <f>IF(Eksplikatsioon!C691=0,"",Eksplikatsioon!C691)</f>
        <v/>
      </c>
      <c r="D690" s="23" t="str">
        <f>IF(Eksplikatsioon!D691=0,"",Eksplikatsioon!D691)</f>
        <v/>
      </c>
      <c r="E690" s="59"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1" t="str">
        <f>IF(Eksplikatsioon!B692=0,"",Eksplikatsioon!B692)</f>
        <v/>
      </c>
      <c r="C691" s="23" t="str">
        <f>IF(Eksplikatsioon!C692=0,"",Eksplikatsioon!C692)</f>
        <v/>
      </c>
      <c r="D691" s="23" t="str">
        <f>IF(Eksplikatsioon!D692=0,"",Eksplikatsioon!D692)</f>
        <v/>
      </c>
      <c r="E691" s="59"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1" t="str">
        <f>IF(Eksplikatsioon!B693=0,"",Eksplikatsioon!B693)</f>
        <v/>
      </c>
      <c r="C692" s="23" t="str">
        <f>IF(Eksplikatsioon!C693=0,"",Eksplikatsioon!C693)</f>
        <v/>
      </c>
      <c r="D692" s="23" t="str">
        <f>IF(Eksplikatsioon!D693=0,"",Eksplikatsioon!D693)</f>
        <v/>
      </c>
      <c r="E692" s="59"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1" t="str">
        <f>IF(Eksplikatsioon!B694=0,"",Eksplikatsioon!B694)</f>
        <v/>
      </c>
      <c r="C693" s="23" t="str">
        <f>IF(Eksplikatsioon!C694=0,"",Eksplikatsioon!C694)</f>
        <v/>
      </c>
      <c r="D693" s="23" t="str">
        <f>IF(Eksplikatsioon!D694=0,"",Eksplikatsioon!D694)</f>
        <v/>
      </c>
      <c r="E693" s="59"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1" t="str">
        <f>IF(Eksplikatsioon!B695=0,"",Eksplikatsioon!B695)</f>
        <v/>
      </c>
      <c r="C694" s="23" t="str">
        <f>IF(Eksplikatsioon!C695=0,"",Eksplikatsioon!C695)</f>
        <v/>
      </c>
      <c r="D694" s="23" t="str">
        <f>IF(Eksplikatsioon!D695=0,"",Eksplikatsioon!D695)</f>
        <v/>
      </c>
      <c r="E694" s="59"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1" t="str">
        <f>IF(Eksplikatsioon!B696=0,"",Eksplikatsioon!B696)</f>
        <v/>
      </c>
      <c r="C695" s="23" t="str">
        <f>IF(Eksplikatsioon!C696=0,"",Eksplikatsioon!C696)</f>
        <v/>
      </c>
      <c r="D695" s="23" t="str">
        <f>IF(Eksplikatsioon!D696=0,"",Eksplikatsioon!D696)</f>
        <v/>
      </c>
      <c r="E695" s="59"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1" t="str">
        <f>IF(Eksplikatsioon!B697=0,"",Eksplikatsioon!B697)</f>
        <v/>
      </c>
      <c r="C696" s="23" t="str">
        <f>IF(Eksplikatsioon!C697=0,"",Eksplikatsioon!C697)</f>
        <v/>
      </c>
      <c r="D696" s="23" t="str">
        <f>IF(Eksplikatsioon!D697=0,"",Eksplikatsioon!D697)</f>
        <v/>
      </c>
      <c r="E696" s="59"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1" t="str">
        <f>IF(Eksplikatsioon!B698=0,"",Eksplikatsioon!B698)</f>
        <v/>
      </c>
      <c r="C697" s="23" t="str">
        <f>IF(Eksplikatsioon!C698=0,"",Eksplikatsioon!C698)</f>
        <v/>
      </c>
      <c r="D697" s="23" t="str">
        <f>IF(Eksplikatsioon!D698=0,"",Eksplikatsioon!D698)</f>
        <v/>
      </c>
      <c r="E697" s="59"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1" t="str">
        <f>IF(Eksplikatsioon!B699=0,"",Eksplikatsioon!B699)</f>
        <v/>
      </c>
      <c r="C698" s="23" t="str">
        <f>IF(Eksplikatsioon!C699=0,"",Eksplikatsioon!C699)</f>
        <v/>
      </c>
      <c r="D698" s="23" t="str">
        <f>IF(Eksplikatsioon!D699=0,"",Eksplikatsioon!D699)</f>
        <v/>
      </c>
      <c r="E698" s="59"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1" t="str">
        <f>IF(Eksplikatsioon!B700=0,"",Eksplikatsioon!B700)</f>
        <v/>
      </c>
      <c r="C699" s="23" t="str">
        <f>IF(Eksplikatsioon!C700=0,"",Eksplikatsioon!C700)</f>
        <v/>
      </c>
      <c r="D699" s="23" t="str">
        <f>IF(Eksplikatsioon!D700=0,"",Eksplikatsioon!D700)</f>
        <v/>
      </c>
      <c r="E699" s="59"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1" t="str">
        <f>IF(Eksplikatsioon!B701=0,"",Eksplikatsioon!B701)</f>
        <v/>
      </c>
      <c r="C700" s="23" t="str">
        <f>IF(Eksplikatsioon!C701=0,"",Eksplikatsioon!C701)</f>
        <v/>
      </c>
      <c r="D700" s="23" t="str">
        <f>IF(Eksplikatsioon!D701=0,"",Eksplikatsioon!D701)</f>
        <v/>
      </c>
      <c r="E700" s="59"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1" t="str">
        <f>IF(Eksplikatsioon!B702=0,"",Eksplikatsioon!B702)</f>
        <v/>
      </c>
      <c r="C701" s="23" t="str">
        <f>IF(Eksplikatsioon!C702=0,"",Eksplikatsioon!C702)</f>
        <v/>
      </c>
      <c r="D701" s="23" t="str">
        <f>IF(Eksplikatsioon!D702=0,"",Eksplikatsioon!D702)</f>
        <v/>
      </c>
      <c r="E701" s="59"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1" t="str">
        <f>IF(Eksplikatsioon!B703=0,"",Eksplikatsioon!B703)</f>
        <v/>
      </c>
      <c r="C702" s="23" t="str">
        <f>IF(Eksplikatsioon!C703=0,"",Eksplikatsioon!C703)</f>
        <v/>
      </c>
      <c r="D702" s="23" t="str">
        <f>IF(Eksplikatsioon!D703=0,"",Eksplikatsioon!D703)</f>
        <v/>
      </c>
      <c r="E702" s="59"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1" t="str">
        <f>IF(Eksplikatsioon!B704=0,"",Eksplikatsioon!B704)</f>
        <v/>
      </c>
      <c r="C703" s="23" t="str">
        <f>IF(Eksplikatsioon!C704=0,"",Eksplikatsioon!C704)</f>
        <v/>
      </c>
      <c r="D703" s="23" t="str">
        <f>IF(Eksplikatsioon!D704=0,"",Eksplikatsioon!D704)</f>
        <v/>
      </c>
      <c r="E703" s="59"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1" t="str">
        <f>IF(Eksplikatsioon!B705=0,"",Eksplikatsioon!B705)</f>
        <v/>
      </c>
      <c r="C704" s="23" t="str">
        <f>IF(Eksplikatsioon!C705=0,"",Eksplikatsioon!C705)</f>
        <v/>
      </c>
      <c r="D704" s="23" t="str">
        <f>IF(Eksplikatsioon!D705=0,"",Eksplikatsioon!D705)</f>
        <v/>
      </c>
      <c r="E704" s="59"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1" t="str">
        <f>IF(Eksplikatsioon!B706=0,"",Eksplikatsioon!B706)</f>
        <v/>
      </c>
      <c r="C705" s="23" t="str">
        <f>IF(Eksplikatsioon!C706=0,"",Eksplikatsioon!C706)</f>
        <v/>
      </c>
      <c r="D705" s="23" t="str">
        <f>IF(Eksplikatsioon!D706=0,"",Eksplikatsioon!D706)</f>
        <v/>
      </c>
      <c r="E705" s="59"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1" t="str">
        <f>IF(Eksplikatsioon!B707=0,"",Eksplikatsioon!B707)</f>
        <v/>
      </c>
      <c r="C706" s="23" t="str">
        <f>IF(Eksplikatsioon!C707=0,"",Eksplikatsioon!C707)</f>
        <v/>
      </c>
      <c r="D706" s="23" t="str">
        <f>IF(Eksplikatsioon!D707=0,"",Eksplikatsioon!D707)</f>
        <v/>
      </c>
      <c r="E706" s="59"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1" t="str">
        <f>IF(Eksplikatsioon!B708=0,"",Eksplikatsioon!B708)</f>
        <v/>
      </c>
      <c r="C707" s="23" t="str">
        <f>IF(Eksplikatsioon!C708=0,"",Eksplikatsioon!C708)</f>
        <v/>
      </c>
      <c r="D707" s="23" t="str">
        <f>IF(Eksplikatsioon!D708=0,"",Eksplikatsioon!D708)</f>
        <v/>
      </c>
      <c r="E707" s="59"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1" t="str">
        <f>IF(Eksplikatsioon!B709=0,"",Eksplikatsioon!B709)</f>
        <v/>
      </c>
      <c r="C708" s="23" t="str">
        <f>IF(Eksplikatsioon!C709=0,"",Eksplikatsioon!C709)</f>
        <v/>
      </c>
      <c r="D708" s="23" t="str">
        <f>IF(Eksplikatsioon!D709=0,"",Eksplikatsioon!D709)</f>
        <v/>
      </c>
      <c r="E708" s="59"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1" t="str">
        <f>IF(Eksplikatsioon!B710=0,"",Eksplikatsioon!B710)</f>
        <v/>
      </c>
      <c r="C709" s="23" t="str">
        <f>IF(Eksplikatsioon!C710=0,"",Eksplikatsioon!C710)</f>
        <v/>
      </c>
      <c r="D709" s="23" t="str">
        <f>IF(Eksplikatsioon!D710=0,"",Eksplikatsioon!D710)</f>
        <v/>
      </c>
      <c r="E709" s="59"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1" t="str">
        <f>IF(Eksplikatsioon!B711=0,"",Eksplikatsioon!B711)</f>
        <v/>
      </c>
      <c r="C710" s="23" t="str">
        <f>IF(Eksplikatsioon!C711=0,"",Eksplikatsioon!C711)</f>
        <v/>
      </c>
      <c r="D710" s="23" t="str">
        <f>IF(Eksplikatsioon!D711=0,"",Eksplikatsioon!D711)</f>
        <v/>
      </c>
      <c r="E710" s="59"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1" t="str">
        <f>IF(Eksplikatsioon!B712=0,"",Eksplikatsioon!B712)</f>
        <v/>
      </c>
      <c r="C711" s="23" t="str">
        <f>IF(Eksplikatsioon!C712=0,"",Eksplikatsioon!C712)</f>
        <v/>
      </c>
      <c r="D711" s="23" t="str">
        <f>IF(Eksplikatsioon!D712=0,"",Eksplikatsioon!D712)</f>
        <v/>
      </c>
      <c r="E711" s="59"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1" t="str">
        <f>IF(Eksplikatsioon!B713=0,"",Eksplikatsioon!B713)</f>
        <v/>
      </c>
      <c r="C712" s="23" t="str">
        <f>IF(Eksplikatsioon!C713=0,"",Eksplikatsioon!C713)</f>
        <v/>
      </c>
      <c r="D712" s="23" t="str">
        <f>IF(Eksplikatsioon!D713=0,"",Eksplikatsioon!D713)</f>
        <v/>
      </c>
      <c r="E712" s="59"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1" t="str">
        <f>IF(Eksplikatsioon!B714=0,"",Eksplikatsioon!B714)</f>
        <v/>
      </c>
      <c r="C713" s="23" t="str">
        <f>IF(Eksplikatsioon!C714=0,"",Eksplikatsioon!C714)</f>
        <v/>
      </c>
      <c r="D713" s="23" t="str">
        <f>IF(Eksplikatsioon!D714=0,"",Eksplikatsioon!D714)</f>
        <v/>
      </c>
      <c r="E713" s="59"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1" t="str">
        <f>IF(Eksplikatsioon!B715=0,"",Eksplikatsioon!B715)</f>
        <v/>
      </c>
      <c r="C714" s="23" t="str">
        <f>IF(Eksplikatsioon!C715=0,"",Eksplikatsioon!C715)</f>
        <v/>
      </c>
      <c r="D714" s="23" t="str">
        <f>IF(Eksplikatsioon!D715=0,"",Eksplikatsioon!D715)</f>
        <v/>
      </c>
      <c r="E714" s="59"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1" t="str">
        <f>IF(Eksplikatsioon!B716=0,"",Eksplikatsioon!B716)</f>
        <v/>
      </c>
      <c r="C715" s="23" t="str">
        <f>IF(Eksplikatsioon!C716=0,"",Eksplikatsioon!C716)</f>
        <v/>
      </c>
      <c r="D715" s="23" t="str">
        <f>IF(Eksplikatsioon!D716=0,"",Eksplikatsioon!D716)</f>
        <v/>
      </c>
      <c r="E715" s="59"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1" t="str">
        <f>IF(Eksplikatsioon!B717=0,"",Eksplikatsioon!B717)</f>
        <v/>
      </c>
      <c r="C716" s="23" t="str">
        <f>IF(Eksplikatsioon!C717=0,"",Eksplikatsioon!C717)</f>
        <v/>
      </c>
      <c r="D716" s="23" t="str">
        <f>IF(Eksplikatsioon!D717=0,"",Eksplikatsioon!D717)</f>
        <v/>
      </c>
      <c r="E716" s="59"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1" t="str">
        <f>IF(Eksplikatsioon!B718=0,"",Eksplikatsioon!B718)</f>
        <v/>
      </c>
      <c r="C717" s="23" t="str">
        <f>IF(Eksplikatsioon!C718=0,"",Eksplikatsioon!C718)</f>
        <v/>
      </c>
      <c r="D717" s="23" t="str">
        <f>IF(Eksplikatsioon!D718=0,"",Eksplikatsioon!D718)</f>
        <v/>
      </c>
      <c r="E717" s="59"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1" t="str">
        <f>IF(Eksplikatsioon!B719=0,"",Eksplikatsioon!B719)</f>
        <v/>
      </c>
      <c r="C718" s="23" t="str">
        <f>IF(Eksplikatsioon!C719=0,"",Eksplikatsioon!C719)</f>
        <v/>
      </c>
      <c r="D718" s="23" t="str">
        <f>IF(Eksplikatsioon!D719=0,"",Eksplikatsioon!D719)</f>
        <v/>
      </c>
      <c r="E718" s="59"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1" t="str">
        <f>IF(Eksplikatsioon!B720=0,"",Eksplikatsioon!B720)</f>
        <v/>
      </c>
      <c r="C719" s="23" t="str">
        <f>IF(Eksplikatsioon!C720=0,"",Eksplikatsioon!C720)</f>
        <v/>
      </c>
      <c r="D719" s="23" t="str">
        <f>IF(Eksplikatsioon!D720=0,"",Eksplikatsioon!D720)</f>
        <v/>
      </c>
      <c r="E719" s="59"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1" t="str">
        <f>IF(Eksplikatsioon!B721=0,"",Eksplikatsioon!B721)</f>
        <v/>
      </c>
      <c r="C720" s="23" t="str">
        <f>IF(Eksplikatsioon!C721=0,"",Eksplikatsioon!C721)</f>
        <v/>
      </c>
      <c r="D720" s="23" t="str">
        <f>IF(Eksplikatsioon!D721=0,"",Eksplikatsioon!D721)</f>
        <v/>
      </c>
      <c r="E720" s="59"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1" t="str">
        <f>IF(Eksplikatsioon!B722=0,"",Eksplikatsioon!B722)</f>
        <v/>
      </c>
      <c r="C721" s="23" t="str">
        <f>IF(Eksplikatsioon!C722=0,"",Eksplikatsioon!C722)</f>
        <v/>
      </c>
      <c r="D721" s="23" t="str">
        <f>IF(Eksplikatsioon!D722=0,"",Eksplikatsioon!D722)</f>
        <v/>
      </c>
      <c r="E721" s="59"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1" t="str">
        <f>IF(Eksplikatsioon!B723=0,"",Eksplikatsioon!B723)</f>
        <v/>
      </c>
      <c r="C722" s="23" t="str">
        <f>IF(Eksplikatsioon!C723=0,"",Eksplikatsioon!C723)</f>
        <v/>
      </c>
      <c r="D722" s="23" t="str">
        <f>IF(Eksplikatsioon!D723=0,"",Eksplikatsioon!D723)</f>
        <v/>
      </c>
      <c r="E722" s="59"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1" t="str">
        <f>IF(Eksplikatsioon!B724=0,"",Eksplikatsioon!B724)</f>
        <v/>
      </c>
      <c r="C723" s="23" t="str">
        <f>IF(Eksplikatsioon!C724=0,"",Eksplikatsioon!C724)</f>
        <v/>
      </c>
      <c r="D723" s="23" t="str">
        <f>IF(Eksplikatsioon!D724=0,"",Eksplikatsioon!D724)</f>
        <v/>
      </c>
      <c r="E723" s="59"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1" t="str">
        <f>IF(Eksplikatsioon!B725=0,"",Eksplikatsioon!B725)</f>
        <v/>
      </c>
      <c r="C724" s="23" t="str">
        <f>IF(Eksplikatsioon!C725=0,"",Eksplikatsioon!C725)</f>
        <v/>
      </c>
      <c r="D724" s="23" t="str">
        <f>IF(Eksplikatsioon!D725=0,"",Eksplikatsioon!D725)</f>
        <v/>
      </c>
      <c r="E724" s="59"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1" t="str">
        <f>IF(Eksplikatsioon!B726=0,"",Eksplikatsioon!B726)</f>
        <v/>
      </c>
      <c r="C725" s="23" t="str">
        <f>IF(Eksplikatsioon!C726=0,"",Eksplikatsioon!C726)</f>
        <v/>
      </c>
      <c r="D725" s="23" t="str">
        <f>IF(Eksplikatsioon!D726=0,"",Eksplikatsioon!D726)</f>
        <v/>
      </c>
      <c r="E725" s="59"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1" t="str">
        <f>IF(Eksplikatsioon!B727=0,"",Eksplikatsioon!B727)</f>
        <v/>
      </c>
      <c r="C726" s="23" t="str">
        <f>IF(Eksplikatsioon!C727=0,"",Eksplikatsioon!C727)</f>
        <v/>
      </c>
      <c r="D726" s="23" t="str">
        <f>IF(Eksplikatsioon!D727=0,"",Eksplikatsioon!D727)</f>
        <v/>
      </c>
      <c r="E726" s="59"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1" t="str">
        <f>IF(Eksplikatsioon!B728=0,"",Eksplikatsioon!B728)</f>
        <v/>
      </c>
      <c r="C727" s="23" t="str">
        <f>IF(Eksplikatsioon!C728=0,"",Eksplikatsioon!C728)</f>
        <v/>
      </c>
      <c r="D727" s="23" t="str">
        <f>IF(Eksplikatsioon!D728=0,"",Eksplikatsioon!D728)</f>
        <v/>
      </c>
      <c r="E727" s="59"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1" t="str">
        <f>IF(Eksplikatsioon!B729=0,"",Eksplikatsioon!B729)</f>
        <v/>
      </c>
      <c r="C728" s="23" t="str">
        <f>IF(Eksplikatsioon!C729=0,"",Eksplikatsioon!C729)</f>
        <v/>
      </c>
      <c r="D728" s="23" t="str">
        <f>IF(Eksplikatsioon!D729=0,"",Eksplikatsioon!D729)</f>
        <v/>
      </c>
      <c r="E728" s="59"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1" t="str">
        <f>IF(Eksplikatsioon!B730=0,"",Eksplikatsioon!B730)</f>
        <v/>
      </c>
      <c r="C729" s="23" t="str">
        <f>IF(Eksplikatsioon!C730=0,"",Eksplikatsioon!C730)</f>
        <v/>
      </c>
      <c r="D729" s="23" t="str">
        <f>IF(Eksplikatsioon!D730=0,"",Eksplikatsioon!D730)</f>
        <v/>
      </c>
      <c r="E729" s="59"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1" t="str">
        <f>IF(Eksplikatsioon!B731=0,"",Eksplikatsioon!B731)</f>
        <v/>
      </c>
      <c r="C730" s="23" t="str">
        <f>IF(Eksplikatsioon!C731=0,"",Eksplikatsioon!C731)</f>
        <v/>
      </c>
      <c r="D730" s="23" t="str">
        <f>IF(Eksplikatsioon!D731=0,"",Eksplikatsioon!D731)</f>
        <v/>
      </c>
      <c r="E730" s="59"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1" t="str">
        <f>IF(Eksplikatsioon!B732=0,"",Eksplikatsioon!B732)</f>
        <v/>
      </c>
      <c r="C731" s="23" t="str">
        <f>IF(Eksplikatsioon!C732=0,"",Eksplikatsioon!C732)</f>
        <v/>
      </c>
      <c r="D731" s="23" t="str">
        <f>IF(Eksplikatsioon!D732=0,"",Eksplikatsioon!D732)</f>
        <v/>
      </c>
      <c r="E731" s="59"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1" t="str">
        <f>IF(Eksplikatsioon!B733=0,"",Eksplikatsioon!B733)</f>
        <v/>
      </c>
      <c r="C732" s="23" t="str">
        <f>IF(Eksplikatsioon!C733=0,"",Eksplikatsioon!C733)</f>
        <v/>
      </c>
      <c r="D732" s="23" t="str">
        <f>IF(Eksplikatsioon!D733=0,"",Eksplikatsioon!D733)</f>
        <v/>
      </c>
      <c r="E732" s="59"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1" t="str">
        <f>IF(Eksplikatsioon!B734=0,"",Eksplikatsioon!B734)</f>
        <v/>
      </c>
      <c r="C733" s="23" t="str">
        <f>IF(Eksplikatsioon!C734=0,"",Eksplikatsioon!C734)</f>
        <v/>
      </c>
      <c r="D733" s="23" t="str">
        <f>IF(Eksplikatsioon!D734=0,"",Eksplikatsioon!D734)</f>
        <v/>
      </c>
      <c r="E733" s="59"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1" t="str">
        <f>IF(Eksplikatsioon!B735=0,"",Eksplikatsioon!B735)</f>
        <v/>
      </c>
      <c r="C734" s="23" t="str">
        <f>IF(Eksplikatsioon!C735=0,"",Eksplikatsioon!C735)</f>
        <v/>
      </c>
      <c r="D734" s="23" t="str">
        <f>IF(Eksplikatsioon!D735=0,"",Eksplikatsioon!D735)</f>
        <v/>
      </c>
      <c r="E734" s="59"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1" t="str">
        <f>IF(Eksplikatsioon!B736=0,"",Eksplikatsioon!B736)</f>
        <v/>
      </c>
      <c r="C735" s="23" t="str">
        <f>IF(Eksplikatsioon!C736=0,"",Eksplikatsioon!C736)</f>
        <v/>
      </c>
      <c r="D735" s="23" t="str">
        <f>IF(Eksplikatsioon!D736=0,"",Eksplikatsioon!D736)</f>
        <v/>
      </c>
      <c r="E735" s="59"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1" t="str">
        <f>IF(Eksplikatsioon!B737=0,"",Eksplikatsioon!B737)</f>
        <v/>
      </c>
      <c r="C736" s="23" t="str">
        <f>IF(Eksplikatsioon!C737=0,"",Eksplikatsioon!C737)</f>
        <v/>
      </c>
      <c r="D736" s="23" t="str">
        <f>IF(Eksplikatsioon!D737=0,"",Eksplikatsioon!D737)</f>
        <v/>
      </c>
      <c r="E736" s="59"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1" t="str">
        <f>IF(Eksplikatsioon!B738=0,"",Eksplikatsioon!B738)</f>
        <v/>
      </c>
      <c r="C737" s="23" t="str">
        <f>IF(Eksplikatsioon!C738=0,"",Eksplikatsioon!C738)</f>
        <v/>
      </c>
      <c r="D737" s="23" t="str">
        <f>IF(Eksplikatsioon!D738=0,"",Eksplikatsioon!D738)</f>
        <v/>
      </c>
      <c r="E737" s="59"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1" t="str">
        <f>IF(Eksplikatsioon!B739=0,"",Eksplikatsioon!B739)</f>
        <v/>
      </c>
      <c r="C738" s="23" t="str">
        <f>IF(Eksplikatsioon!C739=0,"",Eksplikatsioon!C739)</f>
        <v/>
      </c>
      <c r="D738" s="23" t="str">
        <f>IF(Eksplikatsioon!D739=0,"",Eksplikatsioon!D739)</f>
        <v/>
      </c>
      <c r="E738" s="59"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1" t="str">
        <f>IF(Eksplikatsioon!B740=0,"",Eksplikatsioon!B740)</f>
        <v/>
      </c>
      <c r="C739" s="23" t="str">
        <f>IF(Eksplikatsioon!C740=0,"",Eksplikatsioon!C740)</f>
        <v/>
      </c>
      <c r="D739" s="23" t="str">
        <f>IF(Eksplikatsioon!D740=0,"",Eksplikatsioon!D740)</f>
        <v/>
      </c>
      <c r="E739" s="59"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1" t="str">
        <f>IF(Eksplikatsioon!B741=0,"",Eksplikatsioon!B741)</f>
        <v/>
      </c>
      <c r="C740" s="23" t="str">
        <f>IF(Eksplikatsioon!C741=0,"",Eksplikatsioon!C741)</f>
        <v/>
      </c>
      <c r="D740" s="23" t="str">
        <f>IF(Eksplikatsioon!D741=0,"",Eksplikatsioon!D741)</f>
        <v/>
      </c>
      <c r="E740" s="59"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1" t="str">
        <f>IF(Eksplikatsioon!B742=0,"",Eksplikatsioon!B742)</f>
        <v/>
      </c>
      <c r="C741" s="23" t="str">
        <f>IF(Eksplikatsioon!C742=0,"",Eksplikatsioon!C742)</f>
        <v/>
      </c>
      <c r="D741" s="23" t="str">
        <f>IF(Eksplikatsioon!D742=0,"",Eksplikatsioon!D742)</f>
        <v/>
      </c>
      <c r="E741" s="59"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1" t="str">
        <f>IF(Eksplikatsioon!B743=0,"",Eksplikatsioon!B743)</f>
        <v/>
      </c>
      <c r="C742" s="23" t="str">
        <f>IF(Eksplikatsioon!C743=0,"",Eksplikatsioon!C743)</f>
        <v/>
      </c>
      <c r="D742" s="23" t="str">
        <f>IF(Eksplikatsioon!D743=0,"",Eksplikatsioon!D743)</f>
        <v/>
      </c>
      <c r="E742" s="59"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1" t="str">
        <f>IF(Eksplikatsioon!B744=0,"",Eksplikatsioon!B744)</f>
        <v/>
      </c>
      <c r="C743" s="23" t="str">
        <f>IF(Eksplikatsioon!C744=0,"",Eksplikatsioon!C744)</f>
        <v/>
      </c>
      <c r="D743" s="23" t="str">
        <f>IF(Eksplikatsioon!D744=0,"",Eksplikatsioon!D744)</f>
        <v/>
      </c>
      <c r="E743" s="59"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1" t="str">
        <f>IF(Eksplikatsioon!B745=0,"",Eksplikatsioon!B745)</f>
        <v/>
      </c>
      <c r="C744" s="23" t="str">
        <f>IF(Eksplikatsioon!C745=0,"",Eksplikatsioon!C745)</f>
        <v/>
      </c>
      <c r="D744" s="23" t="str">
        <f>IF(Eksplikatsioon!D745=0,"",Eksplikatsioon!D745)</f>
        <v/>
      </c>
      <c r="E744" s="59"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1" t="str">
        <f>IF(Eksplikatsioon!B746=0,"",Eksplikatsioon!B746)</f>
        <v/>
      </c>
      <c r="C745" s="23" t="str">
        <f>IF(Eksplikatsioon!C746=0,"",Eksplikatsioon!C746)</f>
        <v/>
      </c>
      <c r="D745" s="23" t="str">
        <f>IF(Eksplikatsioon!D746=0,"",Eksplikatsioon!D746)</f>
        <v/>
      </c>
      <c r="E745" s="59"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1" t="str">
        <f>IF(Eksplikatsioon!B747=0,"",Eksplikatsioon!B747)</f>
        <v/>
      </c>
      <c r="C746" s="23" t="str">
        <f>IF(Eksplikatsioon!C747=0,"",Eksplikatsioon!C747)</f>
        <v/>
      </c>
      <c r="D746" s="23" t="str">
        <f>IF(Eksplikatsioon!D747=0,"",Eksplikatsioon!D747)</f>
        <v/>
      </c>
      <c r="E746" s="59"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1" t="str">
        <f>IF(Eksplikatsioon!B748=0,"",Eksplikatsioon!B748)</f>
        <v/>
      </c>
      <c r="C747" s="23" t="str">
        <f>IF(Eksplikatsioon!C748=0,"",Eksplikatsioon!C748)</f>
        <v/>
      </c>
      <c r="D747" s="23" t="str">
        <f>IF(Eksplikatsioon!D748=0,"",Eksplikatsioon!D748)</f>
        <v/>
      </c>
      <c r="E747" s="59"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1" t="str">
        <f>IF(Eksplikatsioon!B749=0,"",Eksplikatsioon!B749)</f>
        <v/>
      </c>
      <c r="C748" s="23" t="str">
        <f>IF(Eksplikatsioon!C749=0,"",Eksplikatsioon!C749)</f>
        <v/>
      </c>
      <c r="D748" s="23" t="str">
        <f>IF(Eksplikatsioon!D749=0,"",Eksplikatsioon!D749)</f>
        <v/>
      </c>
      <c r="E748" s="59"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1" t="str">
        <f>IF(Eksplikatsioon!B750=0,"",Eksplikatsioon!B750)</f>
        <v/>
      </c>
      <c r="C749" s="23" t="str">
        <f>IF(Eksplikatsioon!C750=0,"",Eksplikatsioon!C750)</f>
        <v/>
      </c>
      <c r="D749" s="23" t="str">
        <f>IF(Eksplikatsioon!D750=0,"",Eksplikatsioon!D750)</f>
        <v/>
      </c>
      <c r="E749" s="59"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1" t="str">
        <f>IF(Eksplikatsioon!B751=0,"",Eksplikatsioon!B751)</f>
        <v/>
      </c>
      <c r="C750" s="23" t="str">
        <f>IF(Eksplikatsioon!C751=0,"",Eksplikatsioon!C751)</f>
        <v/>
      </c>
      <c r="D750" s="23" t="str">
        <f>IF(Eksplikatsioon!D751=0,"",Eksplikatsioon!D751)</f>
        <v/>
      </c>
      <c r="E750" s="59"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1" t="str">
        <f>IF(Eksplikatsioon!B752=0,"",Eksplikatsioon!B752)</f>
        <v/>
      </c>
      <c r="C751" s="23" t="str">
        <f>IF(Eksplikatsioon!C752=0,"",Eksplikatsioon!C752)</f>
        <v/>
      </c>
      <c r="D751" s="23" t="str">
        <f>IF(Eksplikatsioon!D752=0,"",Eksplikatsioon!D752)</f>
        <v/>
      </c>
      <c r="E751" s="59"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1" t="str">
        <f>IF(Eksplikatsioon!B753=0,"",Eksplikatsioon!B753)</f>
        <v/>
      </c>
      <c r="C752" s="23" t="str">
        <f>IF(Eksplikatsioon!C753=0,"",Eksplikatsioon!C753)</f>
        <v/>
      </c>
      <c r="D752" s="23" t="str">
        <f>IF(Eksplikatsioon!D753=0,"",Eksplikatsioon!D753)</f>
        <v/>
      </c>
      <c r="E752" s="59"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1" t="str">
        <f>IF(Eksplikatsioon!B754=0,"",Eksplikatsioon!B754)</f>
        <v/>
      </c>
      <c r="C753" s="23" t="str">
        <f>IF(Eksplikatsioon!C754=0,"",Eksplikatsioon!C754)</f>
        <v/>
      </c>
      <c r="D753" s="23" t="str">
        <f>IF(Eksplikatsioon!D754=0,"",Eksplikatsioon!D754)</f>
        <v/>
      </c>
      <c r="E753" s="59"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1" t="str">
        <f>IF(Eksplikatsioon!B755=0,"",Eksplikatsioon!B755)</f>
        <v/>
      </c>
      <c r="C754" s="23" t="str">
        <f>IF(Eksplikatsioon!C755=0,"",Eksplikatsioon!C755)</f>
        <v/>
      </c>
      <c r="D754" s="23" t="str">
        <f>IF(Eksplikatsioon!D755=0,"",Eksplikatsioon!D755)</f>
        <v/>
      </c>
      <c r="E754" s="59"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1" t="str">
        <f>IF(Eksplikatsioon!B756=0,"",Eksplikatsioon!B756)</f>
        <v/>
      </c>
      <c r="C755" s="23" t="str">
        <f>IF(Eksplikatsioon!C756=0,"",Eksplikatsioon!C756)</f>
        <v/>
      </c>
      <c r="D755" s="23" t="str">
        <f>IF(Eksplikatsioon!D756=0,"",Eksplikatsioon!D756)</f>
        <v/>
      </c>
      <c r="E755" s="59"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1" t="str">
        <f>IF(Eksplikatsioon!B757=0,"",Eksplikatsioon!B757)</f>
        <v/>
      </c>
      <c r="C756" s="23" t="str">
        <f>IF(Eksplikatsioon!C757=0,"",Eksplikatsioon!C757)</f>
        <v/>
      </c>
      <c r="D756" s="23" t="str">
        <f>IF(Eksplikatsioon!D757=0,"",Eksplikatsioon!D757)</f>
        <v/>
      </c>
      <c r="E756" s="59"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1" t="str">
        <f>IF(Eksplikatsioon!B758=0,"",Eksplikatsioon!B758)</f>
        <v/>
      </c>
      <c r="C757" s="23" t="str">
        <f>IF(Eksplikatsioon!C758=0,"",Eksplikatsioon!C758)</f>
        <v/>
      </c>
      <c r="D757" s="23" t="str">
        <f>IF(Eksplikatsioon!D758=0,"",Eksplikatsioon!D758)</f>
        <v/>
      </c>
      <c r="E757" s="59"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1" t="str">
        <f>IF(Eksplikatsioon!B759=0,"",Eksplikatsioon!B759)</f>
        <v/>
      </c>
      <c r="C758" s="23" t="str">
        <f>IF(Eksplikatsioon!C759=0,"",Eksplikatsioon!C759)</f>
        <v/>
      </c>
      <c r="D758" s="23" t="str">
        <f>IF(Eksplikatsioon!D759=0,"",Eksplikatsioon!D759)</f>
        <v/>
      </c>
      <c r="E758" s="59"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1" t="str">
        <f>IF(Eksplikatsioon!B760=0,"",Eksplikatsioon!B760)</f>
        <v/>
      </c>
      <c r="C759" s="23" t="str">
        <f>IF(Eksplikatsioon!C760=0,"",Eksplikatsioon!C760)</f>
        <v/>
      </c>
      <c r="D759" s="23" t="str">
        <f>IF(Eksplikatsioon!D760=0,"",Eksplikatsioon!D760)</f>
        <v/>
      </c>
      <c r="E759" s="59"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1" t="str">
        <f>IF(Eksplikatsioon!B761=0,"",Eksplikatsioon!B761)</f>
        <v/>
      </c>
      <c r="C760" s="23" t="str">
        <f>IF(Eksplikatsioon!C761=0,"",Eksplikatsioon!C761)</f>
        <v/>
      </c>
      <c r="D760" s="23" t="str">
        <f>IF(Eksplikatsioon!D761=0,"",Eksplikatsioon!D761)</f>
        <v/>
      </c>
      <c r="E760" s="59"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1" t="str">
        <f>IF(Eksplikatsioon!B762=0,"",Eksplikatsioon!B762)</f>
        <v/>
      </c>
      <c r="C761" s="23" t="str">
        <f>IF(Eksplikatsioon!C762=0,"",Eksplikatsioon!C762)</f>
        <v/>
      </c>
      <c r="D761" s="23" t="str">
        <f>IF(Eksplikatsioon!D762=0,"",Eksplikatsioon!D762)</f>
        <v/>
      </c>
      <c r="E761" s="59"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1" t="str">
        <f>IF(Eksplikatsioon!B763=0,"",Eksplikatsioon!B763)</f>
        <v/>
      </c>
      <c r="C762" s="23" t="str">
        <f>IF(Eksplikatsioon!C763=0,"",Eksplikatsioon!C763)</f>
        <v/>
      </c>
      <c r="D762" s="23" t="str">
        <f>IF(Eksplikatsioon!D763=0,"",Eksplikatsioon!D763)</f>
        <v/>
      </c>
      <c r="E762" s="59"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1" t="str">
        <f>IF(Eksplikatsioon!B764=0,"",Eksplikatsioon!B764)</f>
        <v/>
      </c>
      <c r="C763" s="23" t="str">
        <f>IF(Eksplikatsioon!C764=0,"",Eksplikatsioon!C764)</f>
        <v/>
      </c>
      <c r="D763" s="23" t="str">
        <f>IF(Eksplikatsioon!D764=0,"",Eksplikatsioon!D764)</f>
        <v/>
      </c>
      <c r="E763" s="59"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1" t="str">
        <f>IF(Eksplikatsioon!B765=0,"",Eksplikatsioon!B765)</f>
        <v/>
      </c>
      <c r="C764" s="23" t="str">
        <f>IF(Eksplikatsioon!C765=0,"",Eksplikatsioon!C765)</f>
        <v/>
      </c>
      <c r="D764" s="23" t="str">
        <f>IF(Eksplikatsioon!D765=0,"",Eksplikatsioon!D765)</f>
        <v/>
      </c>
      <c r="E764" s="59"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1" t="str">
        <f>IF(Eksplikatsioon!B766=0,"",Eksplikatsioon!B766)</f>
        <v/>
      </c>
      <c r="C765" s="23" t="str">
        <f>IF(Eksplikatsioon!C766=0,"",Eksplikatsioon!C766)</f>
        <v/>
      </c>
      <c r="D765" s="23" t="str">
        <f>IF(Eksplikatsioon!D766=0,"",Eksplikatsioon!D766)</f>
        <v/>
      </c>
      <c r="E765" s="59"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1" t="str">
        <f>IF(Eksplikatsioon!B767=0,"",Eksplikatsioon!B767)</f>
        <v/>
      </c>
      <c r="C766" s="23" t="str">
        <f>IF(Eksplikatsioon!C767=0,"",Eksplikatsioon!C767)</f>
        <v/>
      </c>
      <c r="D766" s="23" t="str">
        <f>IF(Eksplikatsioon!D767=0,"",Eksplikatsioon!D767)</f>
        <v/>
      </c>
      <c r="E766" s="59"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1" t="str">
        <f>IF(Eksplikatsioon!B768=0,"",Eksplikatsioon!B768)</f>
        <v/>
      </c>
      <c r="C767" s="23" t="str">
        <f>IF(Eksplikatsioon!C768=0,"",Eksplikatsioon!C768)</f>
        <v/>
      </c>
      <c r="D767" s="23" t="str">
        <f>IF(Eksplikatsioon!D768=0,"",Eksplikatsioon!D768)</f>
        <v/>
      </c>
      <c r="E767" s="59"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1" t="str">
        <f>IF(Eksplikatsioon!B769=0,"",Eksplikatsioon!B769)</f>
        <v/>
      </c>
      <c r="C768" s="23" t="str">
        <f>IF(Eksplikatsioon!C769=0,"",Eksplikatsioon!C769)</f>
        <v/>
      </c>
      <c r="D768" s="23" t="str">
        <f>IF(Eksplikatsioon!D769=0,"",Eksplikatsioon!D769)</f>
        <v/>
      </c>
      <c r="E768" s="59"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1" t="str">
        <f>IF(Eksplikatsioon!B770=0,"",Eksplikatsioon!B770)</f>
        <v/>
      </c>
      <c r="C769" s="23" t="str">
        <f>IF(Eksplikatsioon!C770=0,"",Eksplikatsioon!C770)</f>
        <v/>
      </c>
      <c r="D769" s="23" t="str">
        <f>IF(Eksplikatsioon!D770=0,"",Eksplikatsioon!D770)</f>
        <v/>
      </c>
      <c r="E769" s="59"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1" t="str">
        <f>IF(Eksplikatsioon!B771=0,"",Eksplikatsioon!B771)</f>
        <v/>
      </c>
      <c r="C770" s="23" t="str">
        <f>IF(Eksplikatsioon!C771=0,"",Eksplikatsioon!C771)</f>
        <v/>
      </c>
      <c r="D770" s="23" t="str">
        <f>IF(Eksplikatsioon!D771=0,"",Eksplikatsioon!D771)</f>
        <v/>
      </c>
      <c r="E770" s="59"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1" t="str">
        <f>IF(Eksplikatsioon!B772=0,"",Eksplikatsioon!B772)</f>
        <v/>
      </c>
      <c r="C771" s="23" t="str">
        <f>IF(Eksplikatsioon!C772=0,"",Eksplikatsioon!C772)</f>
        <v/>
      </c>
      <c r="D771" s="23" t="str">
        <f>IF(Eksplikatsioon!D772=0,"",Eksplikatsioon!D772)</f>
        <v/>
      </c>
      <c r="E771" s="59"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1" t="str">
        <f>IF(Eksplikatsioon!B773=0,"",Eksplikatsioon!B773)</f>
        <v/>
      </c>
      <c r="C772" s="23" t="str">
        <f>IF(Eksplikatsioon!C773=0,"",Eksplikatsioon!C773)</f>
        <v/>
      </c>
      <c r="D772" s="23" t="str">
        <f>IF(Eksplikatsioon!D773=0,"",Eksplikatsioon!D773)</f>
        <v/>
      </c>
      <c r="E772" s="59"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1" t="str">
        <f>IF(Eksplikatsioon!B774=0,"",Eksplikatsioon!B774)</f>
        <v/>
      </c>
      <c r="C773" s="23" t="str">
        <f>IF(Eksplikatsioon!C774=0,"",Eksplikatsioon!C774)</f>
        <v/>
      </c>
      <c r="D773" s="23" t="str">
        <f>IF(Eksplikatsioon!D774=0,"",Eksplikatsioon!D774)</f>
        <v/>
      </c>
      <c r="E773" s="59"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1" t="str">
        <f>IF(Eksplikatsioon!B775=0,"",Eksplikatsioon!B775)</f>
        <v/>
      </c>
      <c r="C774" s="23" t="str">
        <f>IF(Eksplikatsioon!C775=0,"",Eksplikatsioon!C775)</f>
        <v/>
      </c>
      <c r="D774" s="23" t="str">
        <f>IF(Eksplikatsioon!D775=0,"",Eksplikatsioon!D775)</f>
        <v/>
      </c>
      <c r="E774" s="59"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1" t="str">
        <f>IF(Eksplikatsioon!B776=0,"",Eksplikatsioon!B776)</f>
        <v/>
      </c>
      <c r="C775" s="23" t="str">
        <f>IF(Eksplikatsioon!C776=0,"",Eksplikatsioon!C776)</f>
        <v/>
      </c>
      <c r="D775" s="23" t="str">
        <f>IF(Eksplikatsioon!D776=0,"",Eksplikatsioon!D776)</f>
        <v/>
      </c>
      <c r="E775" s="59"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1" t="str">
        <f>IF(Eksplikatsioon!B777=0,"",Eksplikatsioon!B777)</f>
        <v/>
      </c>
      <c r="C776" s="23" t="str">
        <f>IF(Eksplikatsioon!C777=0,"",Eksplikatsioon!C777)</f>
        <v/>
      </c>
      <c r="D776" s="23" t="str">
        <f>IF(Eksplikatsioon!D777=0,"",Eksplikatsioon!D777)</f>
        <v/>
      </c>
      <c r="E776" s="59"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1" t="str">
        <f>IF(Eksplikatsioon!B778=0,"",Eksplikatsioon!B778)</f>
        <v/>
      </c>
      <c r="C777" s="23" t="str">
        <f>IF(Eksplikatsioon!C778=0,"",Eksplikatsioon!C778)</f>
        <v/>
      </c>
      <c r="D777" s="23" t="str">
        <f>IF(Eksplikatsioon!D778=0,"",Eksplikatsioon!D778)</f>
        <v/>
      </c>
      <c r="E777" s="59"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1" t="str">
        <f>IF(Eksplikatsioon!B779=0,"",Eksplikatsioon!B779)</f>
        <v/>
      </c>
      <c r="C778" s="23" t="str">
        <f>IF(Eksplikatsioon!C779=0,"",Eksplikatsioon!C779)</f>
        <v/>
      </c>
      <c r="D778" s="23" t="str">
        <f>IF(Eksplikatsioon!D779=0,"",Eksplikatsioon!D779)</f>
        <v/>
      </c>
      <c r="E778" s="59"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1" t="str">
        <f>IF(Eksplikatsioon!B780=0,"",Eksplikatsioon!B780)</f>
        <v/>
      </c>
      <c r="C779" s="23" t="str">
        <f>IF(Eksplikatsioon!C780=0,"",Eksplikatsioon!C780)</f>
        <v/>
      </c>
      <c r="D779" s="23" t="str">
        <f>IF(Eksplikatsioon!D780=0,"",Eksplikatsioon!D780)</f>
        <v/>
      </c>
      <c r="E779" s="59"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1" t="str">
        <f>IF(Eksplikatsioon!B781=0,"",Eksplikatsioon!B781)</f>
        <v/>
      </c>
      <c r="C780" s="23" t="str">
        <f>IF(Eksplikatsioon!C781=0,"",Eksplikatsioon!C781)</f>
        <v/>
      </c>
      <c r="D780" s="23" t="str">
        <f>IF(Eksplikatsioon!D781=0,"",Eksplikatsioon!D781)</f>
        <v/>
      </c>
      <c r="E780" s="59"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1" t="str">
        <f>IF(Eksplikatsioon!B782=0,"",Eksplikatsioon!B782)</f>
        <v/>
      </c>
      <c r="C781" s="23" t="str">
        <f>IF(Eksplikatsioon!C782=0,"",Eksplikatsioon!C782)</f>
        <v/>
      </c>
      <c r="D781" s="23" t="str">
        <f>IF(Eksplikatsioon!D782=0,"",Eksplikatsioon!D782)</f>
        <v/>
      </c>
      <c r="E781" s="59"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1" t="str">
        <f>IF(Eksplikatsioon!B783=0,"",Eksplikatsioon!B783)</f>
        <v/>
      </c>
      <c r="C782" s="23" t="str">
        <f>IF(Eksplikatsioon!C783=0,"",Eksplikatsioon!C783)</f>
        <v/>
      </c>
      <c r="D782" s="23" t="str">
        <f>IF(Eksplikatsioon!D783=0,"",Eksplikatsioon!D783)</f>
        <v/>
      </c>
      <c r="E782" s="59"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1" t="str">
        <f>IF(Eksplikatsioon!B784=0,"",Eksplikatsioon!B784)</f>
        <v/>
      </c>
      <c r="C783" s="23" t="str">
        <f>IF(Eksplikatsioon!C784=0,"",Eksplikatsioon!C784)</f>
        <v/>
      </c>
      <c r="D783" s="23" t="str">
        <f>IF(Eksplikatsioon!D784=0,"",Eksplikatsioon!D784)</f>
        <v/>
      </c>
      <c r="E783" s="59"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1" t="str">
        <f>IF(Eksplikatsioon!B785=0,"",Eksplikatsioon!B785)</f>
        <v/>
      </c>
      <c r="C784" s="23" t="str">
        <f>IF(Eksplikatsioon!C785=0,"",Eksplikatsioon!C785)</f>
        <v/>
      </c>
      <c r="D784" s="23" t="str">
        <f>IF(Eksplikatsioon!D785=0,"",Eksplikatsioon!D785)</f>
        <v/>
      </c>
      <c r="E784" s="59"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1" t="str">
        <f>IF(Eksplikatsioon!B786=0,"",Eksplikatsioon!B786)</f>
        <v/>
      </c>
      <c r="C785" s="23" t="str">
        <f>IF(Eksplikatsioon!C786=0,"",Eksplikatsioon!C786)</f>
        <v/>
      </c>
      <c r="D785" s="23" t="str">
        <f>IF(Eksplikatsioon!D786=0,"",Eksplikatsioon!D786)</f>
        <v/>
      </c>
      <c r="E785" s="59"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1" t="str">
        <f>IF(Eksplikatsioon!B787=0,"",Eksplikatsioon!B787)</f>
        <v/>
      </c>
      <c r="C786" s="23" t="str">
        <f>IF(Eksplikatsioon!C787=0,"",Eksplikatsioon!C787)</f>
        <v/>
      </c>
      <c r="D786" s="23" t="str">
        <f>IF(Eksplikatsioon!D787=0,"",Eksplikatsioon!D787)</f>
        <v/>
      </c>
      <c r="E786" s="59"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1" t="str">
        <f>IF(Eksplikatsioon!B788=0,"",Eksplikatsioon!B788)</f>
        <v/>
      </c>
      <c r="C787" s="23" t="str">
        <f>IF(Eksplikatsioon!C788=0,"",Eksplikatsioon!C788)</f>
        <v/>
      </c>
      <c r="D787" s="23" t="str">
        <f>IF(Eksplikatsioon!D788=0,"",Eksplikatsioon!D788)</f>
        <v/>
      </c>
      <c r="E787" s="59"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1" t="str">
        <f>IF(Eksplikatsioon!B789=0,"",Eksplikatsioon!B789)</f>
        <v/>
      </c>
      <c r="C788" s="23" t="str">
        <f>IF(Eksplikatsioon!C789=0,"",Eksplikatsioon!C789)</f>
        <v/>
      </c>
      <c r="D788" s="23" t="str">
        <f>IF(Eksplikatsioon!D789=0,"",Eksplikatsioon!D789)</f>
        <v/>
      </c>
      <c r="E788" s="59"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1" t="str">
        <f>IF(Eksplikatsioon!B790=0,"",Eksplikatsioon!B790)</f>
        <v/>
      </c>
      <c r="C789" s="23" t="str">
        <f>IF(Eksplikatsioon!C790=0,"",Eksplikatsioon!C790)</f>
        <v/>
      </c>
      <c r="D789" s="23" t="str">
        <f>IF(Eksplikatsioon!D790=0,"",Eksplikatsioon!D790)</f>
        <v/>
      </c>
      <c r="E789" s="59"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1" t="str">
        <f>IF(Eksplikatsioon!B791=0,"",Eksplikatsioon!B791)</f>
        <v/>
      </c>
      <c r="C790" s="23" t="str">
        <f>IF(Eksplikatsioon!C791=0,"",Eksplikatsioon!C791)</f>
        <v/>
      </c>
      <c r="D790" s="23" t="str">
        <f>IF(Eksplikatsioon!D791=0,"",Eksplikatsioon!D791)</f>
        <v/>
      </c>
      <c r="E790" s="59"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1" t="str">
        <f>IF(Eksplikatsioon!B792=0,"",Eksplikatsioon!B792)</f>
        <v/>
      </c>
      <c r="C791" s="23" t="str">
        <f>IF(Eksplikatsioon!C792=0,"",Eksplikatsioon!C792)</f>
        <v/>
      </c>
      <c r="D791" s="23" t="str">
        <f>IF(Eksplikatsioon!D792=0,"",Eksplikatsioon!D792)</f>
        <v/>
      </c>
      <c r="E791" s="59"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1" t="str">
        <f>IF(Eksplikatsioon!B793=0,"",Eksplikatsioon!B793)</f>
        <v/>
      </c>
      <c r="C792" s="23" t="str">
        <f>IF(Eksplikatsioon!C793=0,"",Eksplikatsioon!C793)</f>
        <v/>
      </c>
      <c r="D792" s="23" t="str">
        <f>IF(Eksplikatsioon!D793=0,"",Eksplikatsioon!D793)</f>
        <v/>
      </c>
      <c r="E792" s="59"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1" t="str">
        <f>IF(Eksplikatsioon!B794=0,"",Eksplikatsioon!B794)</f>
        <v/>
      </c>
      <c r="C793" s="23" t="str">
        <f>IF(Eksplikatsioon!C794=0,"",Eksplikatsioon!C794)</f>
        <v/>
      </c>
      <c r="D793" s="23" t="str">
        <f>IF(Eksplikatsioon!D794=0,"",Eksplikatsioon!D794)</f>
        <v/>
      </c>
      <c r="E793" s="59"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1" t="str">
        <f>IF(Eksplikatsioon!B795=0,"",Eksplikatsioon!B795)</f>
        <v/>
      </c>
      <c r="C794" s="23" t="str">
        <f>IF(Eksplikatsioon!C795=0,"",Eksplikatsioon!C795)</f>
        <v/>
      </c>
      <c r="D794" s="23" t="str">
        <f>IF(Eksplikatsioon!D795=0,"",Eksplikatsioon!D795)</f>
        <v/>
      </c>
      <c r="E794" s="59"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1" t="str">
        <f>IF(Eksplikatsioon!B796=0,"",Eksplikatsioon!B796)</f>
        <v/>
      </c>
      <c r="C795" s="23" t="str">
        <f>IF(Eksplikatsioon!C796=0,"",Eksplikatsioon!C796)</f>
        <v/>
      </c>
      <c r="D795" s="23" t="str">
        <f>IF(Eksplikatsioon!D796=0,"",Eksplikatsioon!D796)</f>
        <v/>
      </c>
      <c r="E795" s="59"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1" t="str">
        <f>IF(Eksplikatsioon!B797=0,"",Eksplikatsioon!B797)</f>
        <v/>
      </c>
      <c r="C796" s="23" t="str">
        <f>IF(Eksplikatsioon!C797=0,"",Eksplikatsioon!C797)</f>
        <v/>
      </c>
      <c r="D796" s="23" t="str">
        <f>IF(Eksplikatsioon!D797=0,"",Eksplikatsioon!D797)</f>
        <v/>
      </c>
      <c r="E796" s="59"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1" t="str">
        <f>IF(Eksplikatsioon!B798=0,"",Eksplikatsioon!B798)</f>
        <v/>
      </c>
      <c r="C797" s="23" t="str">
        <f>IF(Eksplikatsioon!C798=0,"",Eksplikatsioon!C798)</f>
        <v/>
      </c>
      <c r="D797" s="23" t="str">
        <f>IF(Eksplikatsioon!D798=0,"",Eksplikatsioon!D798)</f>
        <v/>
      </c>
      <c r="E797" s="59"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1" t="str">
        <f>IF(Eksplikatsioon!B799=0,"",Eksplikatsioon!B799)</f>
        <v/>
      </c>
      <c r="C798" s="23" t="str">
        <f>IF(Eksplikatsioon!C799=0,"",Eksplikatsioon!C799)</f>
        <v/>
      </c>
      <c r="D798" s="23" t="str">
        <f>IF(Eksplikatsioon!D799=0,"",Eksplikatsioon!D799)</f>
        <v/>
      </c>
      <c r="E798" s="59"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1" t="str">
        <f>IF(Eksplikatsioon!B800=0,"",Eksplikatsioon!B800)</f>
        <v/>
      </c>
      <c r="C799" s="23" t="str">
        <f>IF(Eksplikatsioon!C800=0,"",Eksplikatsioon!C800)</f>
        <v/>
      </c>
      <c r="D799" s="23" t="str">
        <f>IF(Eksplikatsioon!D800=0,"",Eksplikatsioon!D800)</f>
        <v/>
      </c>
      <c r="E799" s="59"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1" t="str">
        <f>IF(Eksplikatsioon!B801=0,"",Eksplikatsioon!B801)</f>
        <v/>
      </c>
      <c r="C800" s="23" t="str">
        <f>IF(Eksplikatsioon!C801=0,"",Eksplikatsioon!C801)</f>
        <v/>
      </c>
      <c r="D800" s="23" t="str">
        <f>IF(Eksplikatsioon!D801=0,"",Eksplikatsioon!D801)</f>
        <v/>
      </c>
      <c r="E800" s="59"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1" t="str">
        <f>IF(Eksplikatsioon!B802=0,"",Eksplikatsioon!B802)</f>
        <v/>
      </c>
      <c r="C801" s="23" t="str">
        <f>IF(Eksplikatsioon!C802=0,"",Eksplikatsioon!C802)</f>
        <v/>
      </c>
      <c r="D801" s="23" t="str">
        <f>IF(Eksplikatsioon!D802=0,"",Eksplikatsioon!D802)</f>
        <v/>
      </c>
      <c r="E801" s="59"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1" t="str">
        <f>IF(Eksplikatsioon!B803=0,"",Eksplikatsioon!B803)</f>
        <v/>
      </c>
      <c r="C802" s="23" t="str">
        <f>IF(Eksplikatsioon!C803=0,"",Eksplikatsioon!C803)</f>
        <v/>
      </c>
      <c r="D802" s="23" t="str">
        <f>IF(Eksplikatsioon!D803=0,"",Eksplikatsioon!D803)</f>
        <v/>
      </c>
      <c r="E802" s="59"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1" t="str">
        <f>IF(Eksplikatsioon!B804=0,"",Eksplikatsioon!B804)</f>
        <v/>
      </c>
      <c r="C803" s="23" t="str">
        <f>IF(Eksplikatsioon!C804=0,"",Eksplikatsioon!C804)</f>
        <v/>
      </c>
      <c r="D803" s="23" t="str">
        <f>IF(Eksplikatsioon!D804=0,"",Eksplikatsioon!D804)</f>
        <v/>
      </c>
      <c r="E803" s="59"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1" t="str">
        <f>IF(Eksplikatsioon!B805=0,"",Eksplikatsioon!B805)</f>
        <v/>
      </c>
      <c r="C804" s="23" t="str">
        <f>IF(Eksplikatsioon!C805=0,"",Eksplikatsioon!C805)</f>
        <v/>
      </c>
      <c r="D804" s="23" t="str">
        <f>IF(Eksplikatsioon!D805=0,"",Eksplikatsioon!D805)</f>
        <v/>
      </c>
      <c r="E804" s="59"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1" t="str">
        <f>IF(Eksplikatsioon!B806=0,"",Eksplikatsioon!B806)</f>
        <v/>
      </c>
      <c r="C805" s="23" t="str">
        <f>IF(Eksplikatsioon!C806=0,"",Eksplikatsioon!C806)</f>
        <v/>
      </c>
      <c r="D805" s="23" t="str">
        <f>IF(Eksplikatsioon!D806=0,"",Eksplikatsioon!D806)</f>
        <v/>
      </c>
      <c r="E805" s="59"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1" t="str">
        <f>IF(Eksplikatsioon!B807=0,"",Eksplikatsioon!B807)</f>
        <v/>
      </c>
      <c r="C806" s="23" t="str">
        <f>IF(Eksplikatsioon!C807=0,"",Eksplikatsioon!C807)</f>
        <v/>
      </c>
      <c r="D806" s="23" t="str">
        <f>IF(Eksplikatsioon!D807=0,"",Eksplikatsioon!D807)</f>
        <v/>
      </c>
      <c r="E806" s="59"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1" t="str">
        <f>IF(Eksplikatsioon!B808=0,"",Eksplikatsioon!B808)</f>
        <v/>
      </c>
      <c r="C807" s="23" t="str">
        <f>IF(Eksplikatsioon!C808=0,"",Eksplikatsioon!C808)</f>
        <v/>
      </c>
      <c r="D807" s="23" t="str">
        <f>IF(Eksplikatsioon!D808=0,"",Eksplikatsioon!D808)</f>
        <v/>
      </c>
      <c r="E807" s="59"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1" t="str">
        <f>IF(Eksplikatsioon!B809=0,"",Eksplikatsioon!B809)</f>
        <v/>
      </c>
      <c r="C808" s="23" t="str">
        <f>IF(Eksplikatsioon!C809=0,"",Eksplikatsioon!C809)</f>
        <v/>
      </c>
      <c r="D808" s="23" t="str">
        <f>IF(Eksplikatsioon!D809=0,"",Eksplikatsioon!D809)</f>
        <v/>
      </c>
      <c r="E808" s="59"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1" t="str">
        <f>IF(Eksplikatsioon!B810=0,"",Eksplikatsioon!B810)</f>
        <v/>
      </c>
      <c r="C809" s="23" t="str">
        <f>IF(Eksplikatsioon!C810=0,"",Eksplikatsioon!C810)</f>
        <v/>
      </c>
      <c r="D809" s="23" t="str">
        <f>IF(Eksplikatsioon!D810=0,"",Eksplikatsioon!D810)</f>
        <v/>
      </c>
      <c r="E809" s="59"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1" t="str">
        <f>IF(Eksplikatsioon!B811=0,"",Eksplikatsioon!B811)</f>
        <v/>
      </c>
      <c r="C810" s="23" t="str">
        <f>IF(Eksplikatsioon!C811=0,"",Eksplikatsioon!C811)</f>
        <v/>
      </c>
      <c r="D810" s="23" t="str">
        <f>IF(Eksplikatsioon!D811=0,"",Eksplikatsioon!D811)</f>
        <v/>
      </c>
      <c r="E810" s="59"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1" t="str">
        <f>IF(Eksplikatsioon!B812=0,"",Eksplikatsioon!B812)</f>
        <v/>
      </c>
      <c r="C811" s="23" t="str">
        <f>IF(Eksplikatsioon!C812=0,"",Eksplikatsioon!C812)</f>
        <v/>
      </c>
      <c r="D811" s="23" t="str">
        <f>IF(Eksplikatsioon!D812=0,"",Eksplikatsioon!D812)</f>
        <v/>
      </c>
      <c r="E811" s="59"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1" t="str">
        <f>IF(Eksplikatsioon!B813=0,"",Eksplikatsioon!B813)</f>
        <v/>
      </c>
      <c r="C812" s="23" t="str">
        <f>IF(Eksplikatsioon!C813=0,"",Eksplikatsioon!C813)</f>
        <v/>
      </c>
      <c r="D812" s="23" t="str">
        <f>IF(Eksplikatsioon!D813=0,"",Eksplikatsioon!D813)</f>
        <v/>
      </c>
      <c r="E812" s="59"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1" t="str">
        <f>IF(Eksplikatsioon!B814=0,"",Eksplikatsioon!B814)</f>
        <v/>
      </c>
      <c r="C813" s="23" t="str">
        <f>IF(Eksplikatsioon!C814=0,"",Eksplikatsioon!C814)</f>
        <v/>
      </c>
      <c r="D813" s="23" t="str">
        <f>IF(Eksplikatsioon!D814=0,"",Eksplikatsioon!D814)</f>
        <v/>
      </c>
      <c r="E813" s="59"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1" t="str">
        <f>IF(Eksplikatsioon!B815=0,"",Eksplikatsioon!B815)</f>
        <v/>
      </c>
      <c r="C814" s="23" t="str">
        <f>IF(Eksplikatsioon!C815=0,"",Eksplikatsioon!C815)</f>
        <v/>
      </c>
      <c r="D814" s="23" t="str">
        <f>IF(Eksplikatsioon!D815=0,"",Eksplikatsioon!D815)</f>
        <v/>
      </c>
      <c r="E814" s="59"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1" t="str">
        <f>IF(Eksplikatsioon!B816=0,"",Eksplikatsioon!B816)</f>
        <v/>
      </c>
      <c r="C815" s="23" t="str">
        <f>IF(Eksplikatsioon!C816=0,"",Eksplikatsioon!C816)</f>
        <v/>
      </c>
      <c r="D815" s="23" t="str">
        <f>IF(Eksplikatsioon!D816=0,"",Eksplikatsioon!D816)</f>
        <v/>
      </c>
      <c r="E815" s="59"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1" t="str">
        <f>IF(Eksplikatsioon!B817=0,"",Eksplikatsioon!B817)</f>
        <v/>
      </c>
      <c r="C816" s="23" t="str">
        <f>IF(Eksplikatsioon!C817=0,"",Eksplikatsioon!C817)</f>
        <v/>
      </c>
      <c r="D816" s="23" t="str">
        <f>IF(Eksplikatsioon!D817=0,"",Eksplikatsioon!D817)</f>
        <v/>
      </c>
      <c r="E816" s="59"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1" t="str">
        <f>IF(Eksplikatsioon!B818=0,"",Eksplikatsioon!B818)</f>
        <v/>
      </c>
      <c r="C817" s="23" t="str">
        <f>IF(Eksplikatsioon!C818=0,"",Eksplikatsioon!C818)</f>
        <v/>
      </c>
      <c r="D817" s="23" t="str">
        <f>IF(Eksplikatsioon!D818=0,"",Eksplikatsioon!D818)</f>
        <v/>
      </c>
      <c r="E817" s="59"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1" t="str">
        <f>IF(Eksplikatsioon!B819=0,"",Eksplikatsioon!B819)</f>
        <v/>
      </c>
      <c r="C818" s="23" t="str">
        <f>IF(Eksplikatsioon!C819=0,"",Eksplikatsioon!C819)</f>
        <v/>
      </c>
      <c r="D818" s="23" t="str">
        <f>IF(Eksplikatsioon!D819=0,"",Eksplikatsioon!D819)</f>
        <v/>
      </c>
      <c r="E818" s="59"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1" t="str">
        <f>IF(Eksplikatsioon!B820=0,"",Eksplikatsioon!B820)</f>
        <v/>
      </c>
      <c r="C819" s="23" t="str">
        <f>IF(Eksplikatsioon!C820=0,"",Eksplikatsioon!C820)</f>
        <v/>
      </c>
      <c r="D819" s="23" t="str">
        <f>IF(Eksplikatsioon!D820=0,"",Eksplikatsioon!D820)</f>
        <v/>
      </c>
      <c r="E819" s="59"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1" t="str">
        <f>IF(Eksplikatsioon!B821=0,"",Eksplikatsioon!B821)</f>
        <v/>
      </c>
      <c r="C820" s="23" t="str">
        <f>IF(Eksplikatsioon!C821=0,"",Eksplikatsioon!C821)</f>
        <v/>
      </c>
      <c r="D820" s="23" t="str">
        <f>IF(Eksplikatsioon!D821=0,"",Eksplikatsioon!D821)</f>
        <v/>
      </c>
      <c r="E820" s="59"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1" t="str">
        <f>IF(Eksplikatsioon!B822=0,"",Eksplikatsioon!B822)</f>
        <v/>
      </c>
      <c r="C821" s="23" t="str">
        <f>IF(Eksplikatsioon!C822=0,"",Eksplikatsioon!C822)</f>
        <v/>
      </c>
      <c r="D821" s="23" t="str">
        <f>IF(Eksplikatsioon!D822=0,"",Eksplikatsioon!D822)</f>
        <v/>
      </c>
      <c r="E821" s="59"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1" t="str">
        <f>IF(Eksplikatsioon!B823=0,"",Eksplikatsioon!B823)</f>
        <v/>
      </c>
      <c r="C822" s="23" t="str">
        <f>IF(Eksplikatsioon!C823=0,"",Eksplikatsioon!C823)</f>
        <v/>
      </c>
      <c r="D822" s="23" t="str">
        <f>IF(Eksplikatsioon!D823=0,"",Eksplikatsioon!D823)</f>
        <v/>
      </c>
      <c r="E822" s="59"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1" t="str">
        <f>IF(Eksplikatsioon!B824=0,"",Eksplikatsioon!B824)</f>
        <v/>
      </c>
      <c r="C823" s="23" t="str">
        <f>IF(Eksplikatsioon!C824=0,"",Eksplikatsioon!C824)</f>
        <v/>
      </c>
      <c r="D823" s="23" t="str">
        <f>IF(Eksplikatsioon!D824=0,"",Eksplikatsioon!D824)</f>
        <v/>
      </c>
      <c r="E823" s="59"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1" t="str">
        <f>IF(Eksplikatsioon!B825=0,"",Eksplikatsioon!B825)</f>
        <v/>
      </c>
      <c r="C824" s="23" t="str">
        <f>IF(Eksplikatsioon!C825=0,"",Eksplikatsioon!C825)</f>
        <v/>
      </c>
      <c r="D824" s="23" t="str">
        <f>IF(Eksplikatsioon!D825=0,"",Eksplikatsioon!D825)</f>
        <v/>
      </c>
      <c r="E824" s="59"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1" t="str">
        <f>IF(Eksplikatsioon!B826=0,"",Eksplikatsioon!B826)</f>
        <v/>
      </c>
      <c r="C825" s="23" t="str">
        <f>IF(Eksplikatsioon!C826=0,"",Eksplikatsioon!C826)</f>
        <v/>
      </c>
      <c r="D825" s="23" t="str">
        <f>IF(Eksplikatsioon!D826=0,"",Eksplikatsioon!D826)</f>
        <v/>
      </c>
      <c r="E825" s="59"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1" t="str">
        <f>IF(Eksplikatsioon!B827=0,"",Eksplikatsioon!B827)</f>
        <v/>
      </c>
      <c r="C826" s="23" t="str">
        <f>IF(Eksplikatsioon!C827=0,"",Eksplikatsioon!C827)</f>
        <v/>
      </c>
      <c r="D826" s="23" t="str">
        <f>IF(Eksplikatsioon!D827=0,"",Eksplikatsioon!D827)</f>
        <v/>
      </c>
      <c r="E826" s="59"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1" t="str">
        <f>IF(Eksplikatsioon!B828=0,"",Eksplikatsioon!B828)</f>
        <v/>
      </c>
      <c r="C827" s="23" t="str">
        <f>IF(Eksplikatsioon!C828=0,"",Eksplikatsioon!C828)</f>
        <v/>
      </c>
      <c r="D827" s="23" t="str">
        <f>IF(Eksplikatsioon!D828=0,"",Eksplikatsioon!D828)</f>
        <v/>
      </c>
      <c r="E827" s="59"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1" t="str">
        <f>IF(Eksplikatsioon!B829=0,"",Eksplikatsioon!B829)</f>
        <v/>
      </c>
      <c r="C828" s="23" t="str">
        <f>IF(Eksplikatsioon!C829=0,"",Eksplikatsioon!C829)</f>
        <v/>
      </c>
      <c r="D828" s="23" t="str">
        <f>IF(Eksplikatsioon!D829=0,"",Eksplikatsioon!D829)</f>
        <v/>
      </c>
      <c r="E828" s="59"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1" t="str">
        <f>IF(Eksplikatsioon!B830=0,"",Eksplikatsioon!B830)</f>
        <v/>
      </c>
      <c r="C829" s="23" t="str">
        <f>IF(Eksplikatsioon!C830=0,"",Eksplikatsioon!C830)</f>
        <v/>
      </c>
      <c r="D829" s="23" t="str">
        <f>IF(Eksplikatsioon!D830=0,"",Eksplikatsioon!D830)</f>
        <v/>
      </c>
      <c r="E829" s="59"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1" t="str">
        <f>IF(Eksplikatsioon!B831=0,"",Eksplikatsioon!B831)</f>
        <v/>
      </c>
      <c r="C830" s="23" t="str">
        <f>IF(Eksplikatsioon!C831=0,"",Eksplikatsioon!C831)</f>
        <v/>
      </c>
      <c r="D830" s="23" t="str">
        <f>IF(Eksplikatsioon!D831=0,"",Eksplikatsioon!D831)</f>
        <v/>
      </c>
      <c r="E830" s="59"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1" t="str">
        <f>IF(Eksplikatsioon!B832=0,"",Eksplikatsioon!B832)</f>
        <v/>
      </c>
      <c r="C831" s="23" t="str">
        <f>IF(Eksplikatsioon!C832=0,"",Eksplikatsioon!C832)</f>
        <v/>
      </c>
      <c r="D831" s="23" t="str">
        <f>IF(Eksplikatsioon!D832=0,"",Eksplikatsioon!D832)</f>
        <v/>
      </c>
      <c r="E831" s="59"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1" t="str">
        <f>IF(Eksplikatsioon!B833=0,"",Eksplikatsioon!B833)</f>
        <v/>
      </c>
      <c r="C832" s="23" t="str">
        <f>IF(Eksplikatsioon!C833=0,"",Eksplikatsioon!C833)</f>
        <v/>
      </c>
      <c r="D832" s="23" t="str">
        <f>IF(Eksplikatsioon!D833=0,"",Eksplikatsioon!D833)</f>
        <v/>
      </c>
      <c r="E832" s="59"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1" t="str">
        <f>IF(Eksplikatsioon!B834=0,"",Eksplikatsioon!B834)</f>
        <v/>
      </c>
      <c r="C833" s="23" t="str">
        <f>IF(Eksplikatsioon!C834=0,"",Eksplikatsioon!C834)</f>
        <v/>
      </c>
      <c r="D833" s="23" t="str">
        <f>IF(Eksplikatsioon!D834=0,"",Eksplikatsioon!D834)</f>
        <v/>
      </c>
      <c r="E833" s="59"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1" t="str">
        <f>IF(Eksplikatsioon!B835=0,"",Eksplikatsioon!B835)</f>
        <v/>
      </c>
      <c r="C834" s="23" t="str">
        <f>IF(Eksplikatsioon!C835=0,"",Eksplikatsioon!C835)</f>
        <v/>
      </c>
      <c r="D834" s="23" t="str">
        <f>IF(Eksplikatsioon!D835=0,"",Eksplikatsioon!D835)</f>
        <v/>
      </c>
      <c r="E834" s="59"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1" t="str">
        <f>IF(Eksplikatsioon!B836=0,"",Eksplikatsioon!B836)</f>
        <v/>
      </c>
      <c r="C835" s="23" t="str">
        <f>IF(Eksplikatsioon!C836=0,"",Eksplikatsioon!C836)</f>
        <v/>
      </c>
      <c r="D835" s="23" t="str">
        <f>IF(Eksplikatsioon!D836=0,"",Eksplikatsioon!D836)</f>
        <v/>
      </c>
      <c r="E835" s="59"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1" t="str">
        <f>IF(Eksplikatsioon!B837=0,"",Eksplikatsioon!B837)</f>
        <v/>
      </c>
      <c r="C836" s="23" t="str">
        <f>IF(Eksplikatsioon!C837=0,"",Eksplikatsioon!C837)</f>
        <v/>
      </c>
      <c r="D836" s="23" t="str">
        <f>IF(Eksplikatsioon!D837=0,"",Eksplikatsioon!D837)</f>
        <v/>
      </c>
      <c r="E836" s="59"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1" t="str">
        <f>IF(Eksplikatsioon!B838=0,"",Eksplikatsioon!B838)</f>
        <v/>
      </c>
      <c r="C837" s="23" t="str">
        <f>IF(Eksplikatsioon!C838=0,"",Eksplikatsioon!C838)</f>
        <v/>
      </c>
      <c r="D837" s="23" t="str">
        <f>IF(Eksplikatsioon!D838=0,"",Eksplikatsioon!D838)</f>
        <v/>
      </c>
      <c r="E837" s="59"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1" t="str">
        <f>IF(Eksplikatsioon!B839=0,"",Eksplikatsioon!B839)</f>
        <v/>
      </c>
      <c r="C838" s="23" t="str">
        <f>IF(Eksplikatsioon!C839=0,"",Eksplikatsioon!C839)</f>
        <v/>
      </c>
      <c r="D838" s="23" t="str">
        <f>IF(Eksplikatsioon!D839=0,"",Eksplikatsioon!D839)</f>
        <v/>
      </c>
      <c r="E838" s="59"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1" t="str">
        <f>IF(Eksplikatsioon!B840=0,"",Eksplikatsioon!B840)</f>
        <v/>
      </c>
      <c r="C839" s="23" t="str">
        <f>IF(Eksplikatsioon!C840=0,"",Eksplikatsioon!C840)</f>
        <v/>
      </c>
      <c r="D839" s="23" t="str">
        <f>IF(Eksplikatsioon!D840=0,"",Eksplikatsioon!D840)</f>
        <v/>
      </c>
      <c r="E839" s="59"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1" t="str">
        <f>IF(Eksplikatsioon!B841=0,"",Eksplikatsioon!B841)</f>
        <v/>
      </c>
      <c r="C840" s="23" t="str">
        <f>IF(Eksplikatsioon!C841=0,"",Eksplikatsioon!C841)</f>
        <v/>
      </c>
      <c r="D840" s="23" t="str">
        <f>IF(Eksplikatsioon!D841=0,"",Eksplikatsioon!D841)</f>
        <v/>
      </c>
      <c r="E840" s="59"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1" t="str">
        <f>IF(Eksplikatsioon!B842=0,"",Eksplikatsioon!B842)</f>
        <v/>
      </c>
      <c r="C841" s="23" t="str">
        <f>IF(Eksplikatsioon!C842=0,"",Eksplikatsioon!C842)</f>
        <v/>
      </c>
      <c r="D841" s="23" t="str">
        <f>IF(Eksplikatsioon!D842=0,"",Eksplikatsioon!D842)</f>
        <v/>
      </c>
      <c r="E841" s="59"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1" t="str">
        <f>IF(Eksplikatsioon!B843=0,"",Eksplikatsioon!B843)</f>
        <v/>
      </c>
      <c r="C842" s="23" t="str">
        <f>IF(Eksplikatsioon!C843=0,"",Eksplikatsioon!C843)</f>
        <v/>
      </c>
      <c r="D842" s="23" t="str">
        <f>IF(Eksplikatsioon!D843=0,"",Eksplikatsioon!D843)</f>
        <v/>
      </c>
      <c r="E842" s="59"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1" t="str">
        <f>IF(Eksplikatsioon!B844=0,"",Eksplikatsioon!B844)</f>
        <v/>
      </c>
      <c r="C843" s="23" t="str">
        <f>IF(Eksplikatsioon!C844=0,"",Eksplikatsioon!C844)</f>
        <v/>
      </c>
      <c r="D843" s="23" t="str">
        <f>IF(Eksplikatsioon!D844=0,"",Eksplikatsioon!D844)</f>
        <v/>
      </c>
      <c r="E843" s="59"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1" t="str">
        <f>IF(Eksplikatsioon!B845=0,"",Eksplikatsioon!B845)</f>
        <v/>
      </c>
      <c r="C844" s="23" t="str">
        <f>IF(Eksplikatsioon!C845=0,"",Eksplikatsioon!C845)</f>
        <v/>
      </c>
      <c r="D844" s="23" t="str">
        <f>IF(Eksplikatsioon!D845=0,"",Eksplikatsioon!D845)</f>
        <v/>
      </c>
      <c r="E844" s="59"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1" t="str">
        <f>IF(Eksplikatsioon!B846=0,"",Eksplikatsioon!B846)</f>
        <v/>
      </c>
      <c r="C845" s="23" t="str">
        <f>IF(Eksplikatsioon!C846=0,"",Eksplikatsioon!C846)</f>
        <v/>
      </c>
      <c r="D845" s="23" t="str">
        <f>IF(Eksplikatsioon!D846=0,"",Eksplikatsioon!D846)</f>
        <v/>
      </c>
      <c r="E845" s="59"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1" t="str">
        <f>IF(Eksplikatsioon!B847=0,"",Eksplikatsioon!B847)</f>
        <v/>
      </c>
      <c r="C846" s="23" t="str">
        <f>IF(Eksplikatsioon!C847=0,"",Eksplikatsioon!C847)</f>
        <v/>
      </c>
      <c r="D846" s="23" t="str">
        <f>IF(Eksplikatsioon!D847=0,"",Eksplikatsioon!D847)</f>
        <v/>
      </c>
      <c r="E846" s="59"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1" t="str">
        <f>IF(Eksplikatsioon!B848=0,"",Eksplikatsioon!B848)</f>
        <v/>
      </c>
      <c r="C847" s="23" t="str">
        <f>IF(Eksplikatsioon!C848=0,"",Eksplikatsioon!C848)</f>
        <v/>
      </c>
      <c r="D847" s="23" t="str">
        <f>IF(Eksplikatsioon!D848=0,"",Eksplikatsioon!D848)</f>
        <v/>
      </c>
      <c r="E847" s="59"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1" t="str">
        <f>IF(Eksplikatsioon!B849=0,"",Eksplikatsioon!B849)</f>
        <v/>
      </c>
      <c r="C848" s="23" t="str">
        <f>IF(Eksplikatsioon!C849=0,"",Eksplikatsioon!C849)</f>
        <v/>
      </c>
      <c r="D848" s="23" t="str">
        <f>IF(Eksplikatsioon!D849=0,"",Eksplikatsioon!D849)</f>
        <v/>
      </c>
      <c r="E848" s="59"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1" t="str">
        <f>IF(Eksplikatsioon!B850=0,"",Eksplikatsioon!B850)</f>
        <v/>
      </c>
      <c r="C849" s="23" t="str">
        <f>IF(Eksplikatsioon!C850=0,"",Eksplikatsioon!C850)</f>
        <v/>
      </c>
      <c r="D849" s="23" t="str">
        <f>IF(Eksplikatsioon!D850=0,"",Eksplikatsioon!D850)</f>
        <v/>
      </c>
      <c r="E849" s="59"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1" t="str">
        <f>IF(Eksplikatsioon!B851=0,"",Eksplikatsioon!B851)</f>
        <v/>
      </c>
      <c r="C850" s="23" t="str">
        <f>IF(Eksplikatsioon!C851=0,"",Eksplikatsioon!C851)</f>
        <v/>
      </c>
      <c r="D850" s="23" t="str">
        <f>IF(Eksplikatsioon!D851=0,"",Eksplikatsioon!D851)</f>
        <v/>
      </c>
      <c r="E850" s="59"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1" t="str">
        <f>IF(Eksplikatsioon!B852=0,"",Eksplikatsioon!B852)</f>
        <v/>
      </c>
      <c r="C851" s="23" t="str">
        <f>IF(Eksplikatsioon!C852=0,"",Eksplikatsioon!C852)</f>
        <v/>
      </c>
      <c r="D851" s="23" t="str">
        <f>IF(Eksplikatsioon!D852=0,"",Eksplikatsioon!D852)</f>
        <v/>
      </c>
      <c r="E851" s="59"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1" t="str">
        <f>IF(Eksplikatsioon!B853=0,"",Eksplikatsioon!B853)</f>
        <v/>
      </c>
      <c r="C852" s="23" t="str">
        <f>IF(Eksplikatsioon!C853=0,"",Eksplikatsioon!C853)</f>
        <v/>
      </c>
      <c r="D852" s="23" t="str">
        <f>IF(Eksplikatsioon!D853=0,"",Eksplikatsioon!D853)</f>
        <v/>
      </c>
      <c r="E852" s="59"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1" t="str">
        <f>IF(Eksplikatsioon!B854=0,"",Eksplikatsioon!B854)</f>
        <v/>
      </c>
      <c r="C853" s="23" t="str">
        <f>IF(Eksplikatsioon!C854=0,"",Eksplikatsioon!C854)</f>
        <v/>
      </c>
      <c r="D853" s="23" t="str">
        <f>IF(Eksplikatsioon!D854=0,"",Eksplikatsioon!D854)</f>
        <v/>
      </c>
      <c r="E853" s="59"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1" t="str">
        <f>IF(Eksplikatsioon!B855=0,"",Eksplikatsioon!B855)</f>
        <v/>
      </c>
      <c r="C854" s="23" t="str">
        <f>IF(Eksplikatsioon!C855=0,"",Eksplikatsioon!C855)</f>
        <v/>
      </c>
      <c r="D854" s="23" t="str">
        <f>IF(Eksplikatsioon!D855=0,"",Eksplikatsioon!D855)</f>
        <v/>
      </c>
      <c r="E854" s="59"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1" t="str">
        <f>IF(Eksplikatsioon!B856=0,"",Eksplikatsioon!B856)</f>
        <v/>
      </c>
      <c r="C855" s="23" t="str">
        <f>IF(Eksplikatsioon!C856=0,"",Eksplikatsioon!C856)</f>
        <v/>
      </c>
      <c r="D855" s="23" t="str">
        <f>IF(Eksplikatsioon!D856=0,"",Eksplikatsioon!D856)</f>
        <v/>
      </c>
      <c r="E855" s="59"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1" t="str">
        <f>IF(Eksplikatsioon!B857=0,"",Eksplikatsioon!B857)</f>
        <v/>
      </c>
      <c r="C856" s="23" t="str">
        <f>IF(Eksplikatsioon!C857=0,"",Eksplikatsioon!C857)</f>
        <v/>
      </c>
      <c r="D856" s="23" t="str">
        <f>IF(Eksplikatsioon!D857=0,"",Eksplikatsioon!D857)</f>
        <v/>
      </c>
      <c r="E856" s="59"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1" t="str">
        <f>IF(Eksplikatsioon!B858=0,"",Eksplikatsioon!B858)</f>
        <v/>
      </c>
      <c r="C857" s="23" t="str">
        <f>IF(Eksplikatsioon!C858=0,"",Eksplikatsioon!C858)</f>
        <v/>
      </c>
      <c r="D857" s="23" t="str">
        <f>IF(Eksplikatsioon!D858=0,"",Eksplikatsioon!D858)</f>
        <v/>
      </c>
      <c r="E857" s="59"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1" t="str">
        <f>IF(Eksplikatsioon!B859=0,"",Eksplikatsioon!B859)</f>
        <v/>
      </c>
      <c r="C858" s="23" t="str">
        <f>IF(Eksplikatsioon!C859=0,"",Eksplikatsioon!C859)</f>
        <v/>
      </c>
      <c r="D858" s="23" t="str">
        <f>IF(Eksplikatsioon!D859=0,"",Eksplikatsioon!D859)</f>
        <v/>
      </c>
      <c r="E858" s="59"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1" t="str">
        <f>IF(Eksplikatsioon!B860=0,"",Eksplikatsioon!B860)</f>
        <v/>
      </c>
      <c r="C859" s="23" t="str">
        <f>IF(Eksplikatsioon!C860=0,"",Eksplikatsioon!C860)</f>
        <v/>
      </c>
      <c r="D859" s="23" t="str">
        <f>IF(Eksplikatsioon!D860=0,"",Eksplikatsioon!D860)</f>
        <v/>
      </c>
      <c r="E859" s="59"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1" t="str">
        <f>IF(Eksplikatsioon!B861=0,"",Eksplikatsioon!B861)</f>
        <v/>
      </c>
      <c r="C860" s="23" t="str">
        <f>IF(Eksplikatsioon!C861=0,"",Eksplikatsioon!C861)</f>
        <v/>
      </c>
      <c r="D860" s="23" t="str">
        <f>IF(Eksplikatsioon!D861=0,"",Eksplikatsioon!D861)</f>
        <v/>
      </c>
      <c r="E860" s="59"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1" t="str">
        <f>IF(Eksplikatsioon!B862=0,"",Eksplikatsioon!B862)</f>
        <v/>
      </c>
      <c r="C861" s="23" t="str">
        <f>IF(Eksplikatsioon!C862=0,"",Eksplikatsioon!C862)</f>
        <v/>
      </c>
      <c r="D861" s="23" t="str">
        <f>IF(Eksplikatsioon!D862=0,"",Eksplikatsioon!D862)</f>
        <v/>
      </c>
      <c r="E861" s="59"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1" t="str">
        <f>IF(Eksplikatsioon!B863=0,"",Eksplikatsioon!B863)</f>
        <v/>
      </c>
      <c r="C862" s="23" t="str">
        <f>IF(Eksplikatsioon!C863=0,"",Eksplikatsioon!C863)</f>
        <v/>
      </c>
      <c r="D862" s="23" t="str">
        <f>IF(Eksplikatsioon!D863=0,"",Eksplikatsioon!D863)</f>
        <v/>
      </c>
      <c r="E862" s="59"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1" t="str">
        <f>IF(Eksplikatsioon!B864=0,"",Eksplikatsioon!B864)</f>
        <v/>
      </c>
      <c r="C863" s="23" t="str">
        <f>IF(Eksplikatsioon!C864=0,"",Eksplikatsioon!C864)</f>
        <v/>
      </c>
      <c r="D863" s="23" t="str">
        <f>IF(Eksplikatsioon!D864=0,"",Eksplikatsioon!D864)</f>
        <v/>
      </c>
      <c r="E863" s="59"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1" t="str">
        <f>IF(Eksplikatsioon!B865=0,"",Eksplikatsioon!B865)</f>
        <v/>
      </c>
      <c r="C864" s="23" t="str">
        <f>IF(Eksplikatsioon!C865=0,"",Eksplikatsioon!C865)</f>
        <v/>
      </c>
      <c r="D864" s="23" t="str">
        <f>IF(Eksplikatsioon!D865=0,"",Eksplikatsioon!D865)</f>
        <v/>
      </c>
      <c r="E864" s="59"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1" t="str">
        <f>IF(Eksplikatsioon!B866=0,"",Eksplikatsioon!B866)</f>
        <v/>
      </c>
      <c r="C865" s="23" t="str">
        <f>IF(Eksplikatsioon!C866=0,"",Eksplikatsioon!C866)</f>
        <v/>
      </c>
      <c r="D865" s="23" t="str">
        <f>IF(Eksplikatsioon!D866=0,"",Eksplikatsioon!D866)</f>
        <v/>
      </c>
      <c r="E865" s="59"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1" t="str">
        <f>IF(Eksplikatsioon!B867=0,"",Eksplikatsioon!B867)</f>
        <v/>
      </c>
      <c r="C866" s="23" t="str">
        <f>IF(Eksplikatsioon!C867=0,"",Eksplikatsioon!C867)</f>
        <v/>
      </c>
      <c r="D866" s="23" t="str">
        <f>IF(Eksplikatsioon!D867=0,"",Eksplikatsioon!D867)</f>
        <v/>
      </c>
      <c r="E866" s="59"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1" t="str">
        <f>IF(Eksplikatsioon!B868=0,"",Eksplikatsioon!B868)</f>
        <v/>
      </c>
      <c r="C867" s="23" t="str">
        <f>IF(Eksplikatsioon!C868=0,"",Eksplikatsioon!C868)</f>
        <v/>
      </c>
      <c r="D867" s="23" t="str">
        <f>IF(Eksplikatsioon!D868=0,"",Eksplikatsioon!D868)</f>
        <v/>
      </c>
      <c r="E867" s="59"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1" t="str">
        <f>IF(Eksplikatsioon!B869=0,"",Eksplikatsioon!B869)</f>
        <v/>
      </c>
      <c r="C868" s="23" t="str">
        <f>IF(Eksplikatsioon!C869=0,"",Eksplikatsioon!C869)</f>
        <v/>
      </c>
      <c r="D868" s="23" t="str">
        <f>IF(Eksplikatsioon!D869=0,"",Eksplikatsioon!D869)</f>
        <v/>
      </c>
      <c r="E868" s="59"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1" t="str">
        <f>IF(Eksplikatsioon!B870=0,"",Eksplikatsioon!B870)</f>
        <v/>
      </c>
      <c r="C869" s="23" t="str">
        <f>IF(Eksplikatsioon!C870=0,"",Eksplikatsioon!C870)</f>
        <v/>
      </c>
      <c r="D869" s="23" t="str">
        <f>IF(Eksplikatsioon!D870=0,"",Eksplikatsioon!D870)</f>
        <v/>
      </c>
      <c r="E869" s="59"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1" t="str">
        <f>IF(Eksplikatsioon!B871=0,"",Eksplikatsioon!B871)</f>
        <v/>
      </c>
      <c r="C870" s="23" t="str">
        <f>IF(Eksplikatsioon!C871=0,"",Eksplikatsioon!C871)</f>
        <v/>
      </c>
      <c r="D870" s="23" t="str">
        <f>IF(Eksplikatsioon!D871=0,"",Eksplikatsioon!D871)</f>
        <v/>
      </c>
      <c r="E870" s="59"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1" t="str">
        <f>IF(Eksplikatsioon!B872=0,"",Eksplikatsioon!B872)</f>
        <v/>
      </c>
      <c r="C871" s="23" t="str">
        <f>IF(Eksplikatsioon!C872=0,"",Eksplikatsioon!C872)</f>
        <v/>
      </c>
      <c r="D871" s="23" t="str">
        <f>IF(Eksplikatsioon!D872=0,"",Eksplikatsioon!D872)</f>
        <v/>
      </c>
      <c r="E871" s="59"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1" t="str">
        <f>IF(Eksplikatsioon!B873=0,"",Eksplikatsioon!B873)</f>
        <v/>
      </c>
      <c r="C872" s="23" t="str">
        <f>IF(Eksplikatsioon!C873=0,"",Eksplikatsioon!C873)</f>
        <v/>
      </c>
      <c r="D872" s="23" t="str">
        <f>IF(Eksplikatsioon!D873=0,"",Eksplikatsioon!D873)</f>
        <v/>
      </c>
      <c r="E872" s="59"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1" t="str">
        <f>IF(Eksplikatsioon!B874=0,"",Eksplikatsioon!B874)</f>
        <v/>
      </c>
      <c r="C873" s="23" t="str">
        <f>IF(Eksplikatsioon!C874=0,"",Eksplikatsioon!C874)</f>
        <v/>
      </c>
      <c r="D873" s="23" t="str">
        <f>IF(Eksplikatsioon!D874=0,"",Eksplikatsioon!D874)</f>
        <v/>
      </c>
      <c r="E873" s="59"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1" t="str">
        <f>IF(Eksplikatsioon!B875=0,"",Eksplikatsioon!B875)</f>
        <v/>
      </c>
      <c r="C874" s="23" t="str">
        <f>IF(Eksplikatsioon!C875=0,"",Eksplikatsioon!C875)</f>
        <v/>
      </c>
      <c r="D874" s="23" t="str">
        <f>IF(Eksplikatsioon!D875=0,"",Eksplikatsioon!D875)</f>
        <v/>
      </c>
      <c r="E874" s="59"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1" t="str">
        <f>IF(Eksplikatsioon!B876=0,"",Eksplikatsioon!B876)</f>
        <v/>
      </c>
      <c r="C875" s="23" t="str">
        <f>IF(Eksplikatsioon!C876=0,"",Eksplikatsioon!C876)</f>
        <v/>
      </c>
      <c r="D875" s="23" t="str">
        <f>IF(Eksplikatsioon!D876=0,"",Eksplikatsioon!D876)</f>
        <v/>
      </c>
      <c r="E875" s="59"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1" t="str">
        <f>IF(Eksplikatsioon!B877=0,"",Eksplikatsioon!B877)</f>
        <v/>
      </c>
      <c r="C876" s="23" t="str">
        <f>IF(Eksplikatsioon!C877=0,"",Eksplikatsioon!C877)</f>
        <v/>
      </c>
      <c r="D876" s="23" t="str">
        <f>IF(Eksplikatsioon!D877=0,"",Eksplikatsioon!D877)</f>
        <v/>
      </c>
      <c r="E876" s="59"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1" t="str">
        <f>IF(Eksplikatsioon!B878=0,"",Eksplikatsioon!B878)</f>
        <v/>
      </c>
      <c r="C877" s="23" t="str">
        <f>IF(Eksplikatsioon!C878=0,"",Eksplikatsioon!C878)</f>
        <v/>
      </c>
      <c r="D877" s="23" t="str">
        <f>IF(Eksplikatsioon!D878=0,"",Eksplikatsioon!D878)</f>
        <v/>
      </c>
      <c r="E877" s="59"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1" t="str">
        <f>IF(Eksplikatsioon!B879=0,"",Eksplikatsioon!B879)</f>
        <v/>
      </c>
      <c r="C878" s="23" t="str">
        <f>IF(Eksplikatsioon!C879=0,"",Eksplikatsioon!C879)</f>
        <v/>
      </c>
      <c r="D878" s="23" t="str">
        <f>IF(Eksplikatsioon!D879=0,"",Eksplikatsioon!D879)</f>
        <v/>
      </c>
      <c r="E878" s="59"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1" t="str">
        <f>IF(Eksplikatsioon!B880=0,"",Eksplikatsioon!B880)</f>
        <v/>
      </c>
      <c r="C879" s="23" t="str">
        <f>IF(Eksplikatsioon!C880=0,"",Eksplikatsioon!C880)</f>
        <v/>
      </c>
      <c r="D879" s="23" t="str">
        <f>IF(Eksplikatsioon!D880=0,"",Eksplikatsioon!D880)</f>
        <v/>
      </c>
      <c r="E879" s="59"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1" t="str">
        <f>IF(Eksplikatsioon!B881=0,"",Eksplikatsioon!B881)</f>
        <v/>
      </c>
      <c r="C880" s="23" t="str">
        <f>IF(Eksplikatsioon!C881=0,"",Eksplikatsioon!C881)</f>
        <v/>
      </c>
      <c r="D880" s="23" t="str">
        <f>IF(Eksplikatsioon!D881=0,"",Eksplikatsioon!D881)</f>
        <v/>
      </c>
      <c r="E880" s="59"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1" t="str">
        <f>IF(Eksplikatsioon!B882=0,"",Eksplikatsioon!B882)</f>
        <v/>
      </c>
      <c r="C881" s="23" t="str">
        <f>IF(Eksplikatsioon!C882=0,"",Eksplikatsioon!C882)</f>
        <v/>
      </c>
      <c r="D881" s="23" t="str">
        <f>IF(Eksplikatsioon!D882=0,"",Eksplikatsioon!D882)</f>
        <v/>
      </c>
      <c r="E881" s="59"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1" t="str">
        <f>IF(Eksplikatsioon!B883=0,"",Eksplikatsioon!B883)</f>
        <v/>
      </c>
      <c r="C882" s="23" t="str">
        <f>IF(Eksplikatsioon!C883=0,"",Eksplikatsioon!C883)</f>
        <v/>
      </c>
      <c r="D882" s="23" t="str">
        <f>IF(Eksplikatsioon!D883=0,"",Eksplikatsioon!D883)</f>
        <v/>
      </c>
      <c r="E882" s="59"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1" t="str">
        <f>IF(Eksplikatsioon!B884=0,"",Eksplikatsioon!B884)</f>
        <v/>
      </c>
      <c r="C883" s="23" t="str">
        <f>IF(Eksplikatsioon!C884=0,"",Eksplikatsioon!C884)</f>
        <v/>
      </c>
      <c r="D883" s="23" t="str">
        <f>IF(Eksplikatsioon!D884=0,"",Eksplikatsioon!D884)</f>
        <v/>
      </c>
      <c r="E883" s="59"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1" t="str">
        <f>IF(Eksplikatsioon!B885=0,"",Eksplikatsioon!B885)</f>
        <v/>
      </c>
      <c r="C884" s="23" t="str">
        <f>IF(Eksplikatsioon!C885=0,"",Eksplikatsioon!C885)</f>
        <v/>
      </c>
      <c r="D884" s="23" t="str">
        <f>IF(Eksplikatsioon!D885=0,"",Eksplikatsioon!D885)</f>
        <v/>
      </c>
      <c r="E884" s="59"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1" t="str">
        <f>IF(Eksplikatsioon!B886=0,"",Eksplikatsioon!B886)</f>
        <v/>
      </c>
      <c r="C885" s="23" t="str">
        <f>IF(Eksplikatsioon!C886=0,"",Eksplikatsioon!C886)</f>
        <v/>
      </c>
      <c r="D885" s="23" t="str">
        <f>IF(Eksplikatsioon!D886=0,"",Eksplikatsioon!D886)</f>
        <v/>
      </c>
      <c r="E885" s="59"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1" t="str">
        <f>IF(Eksplikatsioon!B887=0,"",Eksplikatsioon!B887)</f>
        <v/>
      </c>
      <c r="C886" s="23" t="str">
        <f>IF(Eksplikatsioon!C887=0,"",Eksplikatsioon!C887)</f>
        <v/>
      </c>
      <c r="D886" s="23" t="str">
        <f>IF(Eksplikatsioon!D887=0,"",Eksplikatsioon!D887)</f>
        <v/>
      </c>
      <c r="E886" s="59"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1" t="str">
        <f>IF(Eksplikatsioon!B888=0,"",Eksplikatsioon!B888)</f>
        <v/>
      </c>
      <c r="C887" s="23" t="str">
        <f>IF(Eksplikatsioon!C888=0,"",Eksplikatsioon!C888)</f>
        <v/>
      </c>
      <c r="D887" s="23" t="str">
        <f>IF(Eksplikatsioon!D888=0,"",Eksplikatsioon!D888)</f>
        <v/>
      </c>
      <c r="E887" s="59"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1" t="str">
        <f>IF(Eksplikatsioon!B889=0,"",Eksplikatsioon!B889)</f>
        <v/>
      </c>
      <c r="C888" s="23" t="str">
        <f>IF(Eksplikatsioon!C889=0,"",Eksplikatsioon!C889)</f>
        <v/>
      </c>
      <c r="D888" s="23" t="str">
        <f>IF(Eksplikatsioon!D889=0,"",Eksplikatsioon!D889)</f>
        <v/>
      </c>
      <c r="E888" s="59"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1" t="str">
        <f>IF(Eksplikatsioon!B890=0,"",Eksplikatsioon!B890)</f>
        <v/>
      </c>
      <c r="C889" s="23" t="str">
        <f>IF(Eksplikatsioon!C890=0,"",Eksplikatsioon!C890)</f>
        <v/>
      </c>
      <c r="D889" s="23" t="str">
        <f>IF(Eksplikatsioon!D890=0,"",Eksplikatsioon!D890)</f>
        <v/>
      </c>
      <c r="E889" s="59"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1" t="str">
        <f>IF(Eksplikatsioon!B891=0,"",Eksplikatsioon!B891)</f>
        <v/>
      </c>
      <c r="C890" s="23" t="str">
        <f>IF(Eksplikatsioon!C891=0,"",Eksplikatsioon!C891)</f>
        <v/>
      </c>
      <c r="D890" s="23" t="str">
        <f>IF(Eksplikatsioon!D891=0,"",Eksplikatsioon!D891)</f>
        <v/>
      </c>
      <c r="E890" s="59"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1" t="str">
        <f>IF(Eksplikatsioon!B892=0,"",Eksplikatsioon!B892)</f>
        <v/>
      </c>
      <c r="C891" s="23" t="str">
        <f>IF(Eksplikatsioon!C892=0,"",Eksplikatsioon!C892)</f>
        <v/>
      </c>
      <c r="D891" s="23" t="str">
        <f>IF(Eksplikatsioon!D892=0,"",Eksplikatsioon!D892)</f>
        <v/>
      </c>
      <c r="E891" s="59"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1" t="str">
        <f>IF(Eksplikatsioon!B893=0,"",Eksplikatsioon!B893)</f>
        <v/>
      </c>
      <c r="C892" s="23" t="str">
        <f>IF(Eksplikatsioon!C893=0,"",Eksplikatsioon!C893)</f>
        <v/>
      </c>
      <c r="D892" s="23" t="str">
        <f>IF(Eksplikatsioon!D893=0,"",Eksplikatsioon!D893)</f>
        <v/>
      </c>
      <c r="E892" s="59"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1" t="str">
        <f>IF(Eksplikatsioon!B894=0,"",Eksplikatsioon!B894)</f>
        <v/>
      </c>
      <c r="C893" s="23" t="str">
        <f>IF(Eksplikatsioon!C894=0,"",Eksplikatsioon!C894)</f>
        <v/>
      </c>
      <c r="D893" s="23" t="str">
        <f>IF(Eksplikatsioon!D894=0,"",Eksplikatsioon!D894)</f>
        <v/>
      </c>
      <c r="E893" s="59"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1" t="str">
        <f>IF(Eksplikatsioon!B895=0,"",Eksplikatsioon!B895)</f>
        <v/>
      </c>
      <c r="C894" s="23" t="str">
        <f>IF(Eksplikatsioon!C895=0,"",Eksplikatsioon!C895)</f>
        <v/>
      </c>
      <c r="D894" s="23" t="str">
        <f>IF(Eksplikatsioon!D895=0,"",Eksplikatsioon!D895)</f>
        <v/>
      </c>
      <c r="E894" s="59"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1" t="str">
        <f>IF(Eksplikatsioon!B896=0,"",Eksplikatsioon!B896)</f>
        <v/>
      </c>
      <c r="C895" s="23" t="str">
        <f>IF(Eksplikatsioon!C896=0,"",Eksplikatsioon!C896)</f>
        <v/>
      </c>
      <c r="D895" s="23" t="str">
        <f>IF(Eksplikatsioon!D896=0,"",Eksplikatsioon!D896)</f>
        <v/>
      </c>
      <c r="E895" s="59"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1" t="str">
        <f>IF(Eksplikatsioon!B897=0,"",Eksplikatsioon!B897)</f>
        <v/>
      </c>
      <c r="C896" s="23" t="str">
        <f>IF(Eksplikatsioon!C897=0,"",Eksplikatsioon!C897)</f>
        <v/>
      </c>
      <c r="D896" s="23" t="str">
        <f>IF(Eksplikatsioon!D897=0,"",Eksplikatsioon!D897)</f>
        <v/>
      </c>
      <c r="E896" s="59"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1" t="str">
        <f>IF(Eksplikatsioon!B898=0,"",Eksplikatsioon!B898)</f>
        <v/>
      </c>
      <c r="C897" s="23" t="str">
        <f>IF(Eksplikatsioon!C898=0,"",Eksplikatsioon!C898)</f>
        <v/>
      </c>
      <c r="D897" s="23" t="str">
        <f>IF(Eksplikatsioon!D898=0,"",Eksplikatsioon!D898)</f>
        <v/>
      </c>
      <c r="E897" s="59"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1" t="str">
        <f>IF(Eksplikatsioon!B899=0,"",Eksplikatsioon!B899)</f>
        <v/>
      </c>
      <c r="C898" s="23" t="str">
        <f>IF(Eksplikatsioon!C899=0,"",Eksplikatsioon!C899)</f>
        <v/>
      </c>
      <c r="D898" s="23" t="str">
        <f>IF(Eksplikatsioon!D899=0,"",Eksplikatsioon!D899)</f>
        <v/>
      </c>
      <c r="E898" s="59"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1" t="str">
        <f>IF(Eksplikatsioon!B900=0,"",Eksplikatsioon!B900)</f>
        <v/>
      </c>
      <c r="C899" s="23" t="str">
        <f>IF(Eksplikatsioon!C900=0,"",Eksplikatsioon!C900)</f>
        <v/>
      </c>
      <c r="D899" s="23" t="str">
        <f>IF(Eksplikatsioon!D900=0,"",Eksplikatsioon!D900)</f>
        <v/>
      </c>
      <c r="E899" s="59"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1" t="str">
        <f>IF(Eksplikatsioon!B901=0,"",Eksplikatsioon!B901)</f>
        <v/>
      </c>
      <c r="C900" s="23" t="str">
        <f>IF(Eksplikatsioon!C901=0,"",Eksplikatsioon!C901)</f>
        <v/>
      </c>
      <c r="D900" s="23" t="str">
        <f>IF(Eksplikatsioon!D901=0,"",Eksplikatsioon!D901)</f>
        <v/>
      </c>
      <c r="E900" s="59"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1" t="str">
        <f>IF(Eksplikatsioon!B902=0,"",Eksplikatsioon!B902)</f>
        <v/>
      </c>
      <c r="C901" s="23" t="str">
        <f>IF(Eksplikatsioon!C902=0,"",Eksplikatsioon!C902)</f>
        <v/>
      </c>
      <c r="D901" s="23" t="str">
        <f>IF(Eksplikatsioon!D902=0,"",Eksplikatsioon!D902)</f>
        <v/>
      </c>
      <c r="E901" s="59"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1" t="str">
        <f>IF(Eksplikatsioon!B903=0,"",Eksplikatsioon!B903)</f>
        <v/>
      </c>
      <c r="C902" s="23" t="str">
        <f>IF(Eksplikatsioon!C903=0,"",Eksplikatsioon!C903)</f>
        <v/>
      </c>
      <c r="D902" s="23" t="str">
        <f>IF(Eksplikatsioon!D903=0,"",Eksplikatsioon!D903)</f>
        <v/>
      </c>
      <c r="E902" s="59"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1" t="str">
        <f>IF(Eksplikatsioon!B904=0,"",Eksplikatsioon!B904)</f>
        <v/>
      </c>
      <c r="C903" s="23" t="str">
        <f>IF(Eksplikatsioon!C904=0,"",Eksplikatsioon!C904)</f>
        <v/>
      </c>
      <c r="D903" s="23" t="str">
        <f>IF(Eksplikatsioon!D904=0,"",Eksplikatsioon!D904)</f>
        <v/>
      </c>
      <c r="E903" s="59"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1" t="str">
        <f>IF(Eksplikatsioon!B905=0,"",Eksplikatsioon!B905)</f>
        <v/>
      </c>
      <c r="C904" s="23" t="str">
        <f>IF(Eksplikatsioon!C905=0,"",Eksplikatsioon!C905)</f>
        <v/>
      </c>
      <c r="D904" s="23" t="str">
        <f>IF(Eksplikatsioon!D905=0,"",Eksplikatsioon!D905)</f>
        <v/>
      </c>
      <c r="E904" s="59"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1" t="str">
        <f>IF(Eksplikatsioon!B906=0,"",Eksplikatsioon!B906)</f>
        <v/>
      </c>
      <c r="C905" s="23" t="str">
        <f>IF(Eksplikatsioon!C906=0,"",Eksplikatsioon!C906)</f>
        <v/>
      </c>
      <c r="D905" s="23" t="str">
        <f>IF(Eksplikatsioon!D906=0,"",Eksplikatsioon!D906)</f>
        <v/>
      </c>
      <c r="E905" s="59"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1" t="str">
        <f>IF(Eksplikatsioon!B907=0,"",Eksplikatsioon!B907)</f>
        <v/>
      </c>
      <c r="C906" s="23" t="str">
        <f>IF(Eksplikatsioon!C907=0,"",Eksplikatsioon!C907)</f>
        <v/>
      </c>
      <c r="D906" s="23" t="str">
        <f>IF(Eksplikatsioon!D907=0,"",Eksplikatsioon!D907)</f>
        <v/>
      </c>
      <c r="E906" s="59"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1" t="str">
        <f>IF(Eksplikatsioon!B908=0,"",Eksplikatsioon!B908)</f>
        <v/>
      </c>
      <c r="C907" s="23" t="str">
        <f>IF(Eksplikatsioon!C908=0,"",Eksplikatsioon!C908)</f>
        <v/>
      </c>
      <c r="D907" s="23" t="str">
        <f>IF(Eksplikatsioon!D908=0,"",Eksplikatsioon!D908)</f>
        <v/>
      </c>
      <c r="E907" s="59"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1" t="str">
        <f>IF(Eksplikatsioon!B909=0,"",Eksplikatsioon!B909)</f>
        <v/>
      </c>
      <c r="C908" s="23" t="str">
        <f>IF(Eksplikatsioon!C909=0,"",Eksplikatsioon!C909)</f>
        <v/>
      </c>
      <c r="D908" s="23" t="str">
        <f>IF(Eksplikatsioon!D909=0,"",Eksplikatsioon!D909)</f>
        <v/>
      </c>
      <c r="E908" s="59"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1" t="str">
        <f>IF(Eksplikatsioon!B910=0,"",Eksplikatsioon!B910)</f>
        <v/>
      </c>
      <c r="C909" s="23" t="str">
        <f>IF(Eksplikatsioon!C910=0,"",Eksplikatsioon!C910)</f>
        <v/>
      </c>
      <c r="D909" s="23" t="str">
        <f>IF(Eksplikatsioon!D910=0,"",Eksplikatsioon!D910)</f>
        <v/>
      </c>
      <c r="E909" s="59"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1" t="str">
        <f>IF(Eksplikatsioon!B911=0,"",Eksplikatsioon!B911)</f>
        <v/>
      </c>
      <c r="C910" s="23" t="str">
        <f>IF(Eksplikatsioon!C911=0,"",Eksplikatsioon!C911)</f>
        <v/>
      </c>
      <c r="D910" s="23" t="str">
        <f>IF(Eksplikatsioon!D911=0,"",Eksplikatsioon!D911)</f>
        <v/>
      </c>
      <c r="E910" s="59"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1" t="str">
        <f>IF(Eksplikatsioon!B912=0,"",Eksplikatsioon!B912)</f>
        <v/>
      </c>
      <c r="C911" s="23" t="str">
        <f>IF(Eksplikatsioon!C912=0,"",Eksplikatsioon!C912)</f>
        <v/>
      </c>
      <c r="D911" s="23" t="str">
        <f>IF(Eksplikatsioon!D912=0,"",Eksplikatsioon!D912)</f>
        <v/>
      </c>
      <c r="E911" s="59"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1" t="str">
        <f>IF(Eksplikatsioon!B913=0,"",Eksplikatsioon!B913)</f>
        <v/>
      </c>
      <c r="C912" s="23" t="str">
        <f>IF(Eksplikatsioon!C913=0,"",Eksplikatsioon!C913)</f>
        <v/>
      </c>
      <c r="D912" s="23" t="str">
        <f>IF(Eksplikatsioon!D913=0,"",Eksplikatsioon!D913)</f>
        <v/>
      </c>
      <c r="E912" s="59"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1" t="str">
        <f>IF(Eksplikatsioon!B914=0,"",Eksplikatsioon!B914)</f>
        <v/>
      </c>
      <c r="C913" s="23" t="str">
        <f>IF(Eksplikatsioon!C914=0,"",Eksplikatsioon!C914)</f>
        <v/>
      </c>
      <c r="D913" s="23" t="str">
        <f>IF(Eksplikatsioon!D914=0,"",Eksplikatsioon!D914)</f>
        <v/>
      </c>
      <c r="E913" s="59"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1" t="str">
        <f>IF(Eksplikatsioon!B915=0,"",Eksplikatsioon!B915)</f>
        <v/>
      </c>
      <c r="C914" s="23" t="str">
        <f>IF(Eksplikatsioon!C915=0,"",Eksplikatsioon!C915)</f>
        <v/>
      </c>
      <c r="D914" s="23" t="str">
        <f>IF(Eksplikatsioon!D915=0,"",Eksplikatsioon!D915)</f>
        <v/>
      </c>
      <c r="E914" s="59"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1" t="str">
        <f>IF(Eksplikatsioon!B916=0,"",Eksplikatsioon!B916)</f>
        <v/>
      </c>
      <c r="C915" s="23" t="str">
        <f>IF(Eksplikatsioon!C916=0,"",Eksplikatsioon!C916)</f>
        <v/>
      </c>
      <c r="D915" s="23" t="str">
        <f>IF(Eksplikatsioon!D916=0,"",Eksplikatsioon!D916)</f>
        <v/>
      </c>
      <c r="E915" s="59"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1" t="str">
        <f>IF(Eksplikatsioon!B917=0,"",Eksplikatsioon!B917)</f>
        <v/>
      </c>
      <c r="C916" s="23" t="str">
        <f>IF(Eksplikatsioon!C917=0,"",Eksplikatsioon!C917)</f>
        <v/>
      </c>
      <c r="D916" s="23" t="str">
        <f>IF(Eksplikatsioon!D917=0,"",Eksplikatsioon!D917)</f>
        <v/>
      </c>
      <c r="E916" s="59"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1" t="str">
        <f>IF(Eksplikatsioon!B918=0,"",Eksplikatsioon!B918)</f>
        <v/>
      </c>
      <c r="C917" s="23" t="str">
        <f>IF(Eksplikatsioon!C918=0,"",Eksplikatsioon!C918)</f>
        <v/>
      </c>
      <c r="D917" s="23" t="str">
        <f>IF(Eksplikatsioon!D918=0,"",Eksplikatsioon!D918)</f>
        <v/>
      </c>
      <c r="E917" s="59"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1" t="str">
        <f>IF(Eksplikatsioon!B919=0,"",Eksplikatsioon!B919)</f>
        <v/>
      </c>
      <c r="C918" s="23" t="str">
        <f>IF(Eksplikatsioon!C919=0,"",Eksplikatsioon!C919)</f>
        <v/>
      </c>
      <c r="D918" s="23" t="str">
        <f>IF(Eksplikatsioon!D919=0,"",Eksplikatsioon!D919)</f>
        <v/>
      </c>
      <c r="E918" s="59"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1" t="str">
        <f>IF(Eksplikatsioon!B920=0,"",Eksplikatsioon!B920)</f>
        <v/>
      </c>
      <c r="C919" s="23" t="str">
        <f>IF(Eksplikatsioon!C920=0,"",Eksplikatsioon!C920)</f>
        <v/>
      </c>
      <c r="D919" s="23" t="str">
        <f>IF(Eksplikatsioon!D920=0,"",Eksplikatsioon!D920)</f>
        <v/>
      </c>
      <c r="E919" s="59"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1" t="str">
        <f>IF(Eksplikatsioon!B921=0,"",Eksplikatsioon!B921)</f>
        <v/>
      </c>
      <c r="C920" s="23" t="str">
        <f>IF(Eksplikatsioon!C921=0,"",Eksplikatsioon!C921)</f>
        <v/>
      </c>
      <c r="D920" s="23" t="str">
        <f>IF(Eksplikatsioon!D921=0,"",Eksplikatsioon!D921)</f>
        <v/>
      </c>
      <c r="E920" s="59"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1" t="str">
        <f>IF(Eksplikatsioon!B922=0,"",Eksplikatsioon!B922)</f>
        <v/>
      </c>
      <c r="C921" s="23" t="str">
        <f>IF(Eksplikatsioon!C922=0,"",Eksplikatsioon!C922)</f>
        <v/>
      </c>
      <c r="D921" s="23" t="str">
        <f>IF(Eksplikatsioon!D922=0,"",Eksplikatsioon!D922)</f>
        <v/>
      </c>
      <c r="E921" s="59"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1" t="str">
        <f>IF(Eksplikatsioon!B923=0,"",Eksplikatsioon!B923)</f>
        <v/>
      </c>
      <c r="C922" s="23" t="str">
        <f>IF(Eksplikatsioon!C923=0,"",Eksplikatsioon!C923)</f>
        <v/>
      </c>
      <c r="D922" s="23" t="str">
        <f>IF(Eksplikatsioon!D923=0,"",Eksplikatsioon!D923)</f>
        <v/>
      </c>
      <c r="E922" s="59"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1" t="str">
        <f>IF(Eksplikatsioon!B924=0,"",Eksplikatsioon!B924)</f>
        <v/>
      </c>
      <c r="C923" s="23" t="str">
        <f>IF(Eksplikatsioon!C924=0,"",Eksplikatsioon!C924)</f>
        <v/>
      </c>
      <c r="D923" s="23" t="str">
        <f>IF(Eksplikatsioon!D924=0,"",Eksplikatsioon!D924)</f>
        <v/>
      </c>
      <c r="E923" s="59"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1" t="str">
        <f>IF(Eksplikatsioon!B925=0,"",Eksplikatsioon!B925)</f>
        <v/>
      </c>
      <c r="C924" s="23" t="str">
        <f>IF(Eksplikatsioon!C925=0,"",Eksplikatsioon!C925)</f>
        <v/>
      </c>
      <c r="D924" s="23" t="str">
        <f>IF(Eksplikatsioon!D925=0,"",Eksplikatsioon!D925)</f>
        <v/>
      </c>
      <c r="E924" s="59"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1" t="str">
        <f>IF(Eksplikatsioon!B926=0,"",Eksplikatsioon!B926)</f>
        <v/>
      </c>
      <c r="C925" s="23" t="str">
        <f>IF(Eksplikatsioon!C926=0,"",Eksplikatsioon!C926)</f>
        <v/>
      </c>
      <c r="D925" s="23" t="str">
        <f>IF(Eksplikatsioon!D926=0,"",Eksplikatsioon!D926)</f>
        <v/>
      </c>
      <c r="E925" s="59"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1" t="str">
        <f>IF(Eksplikatsioon!B927=0,"",Eksplikatsioon!B927)</f>
        <v/>
      </c>
      <c r="C926" s="23" t="str">
        <f>IF(Eksplikatsioon!C927=0,"",Eksplikatsioon!C927)</f>
        <v/>
      </c>
      <c r="D926" s="23" t="str">
        <f>IF(Eksplikatsioon!D927=0,"",Eksplikatsioon!D927)</f>
        <v/>
      </c>
      <c r="E926" s="59"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1" t="str">
        <f>IF(Eksplikatsioon!B928=0,"",Eksplikatsioon!B928)</f>
        <v/>
      </c>
      <c r="C927" s="23" t="str">
        <f>IF(Eksplikatsioon!C928=0,"",Eksplikatsioon!C928)</f>
        <v/>
      </c>
      <c r="D927" s="23" t="str">
        <f>IF(Eksplikatsioon!D928=0,"",Eksplikatsioon!D928)</f>
        <v/>
      </c>
      <c r="E927" s="59"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1" t="str">
        <f>IF(Eksplikatsioon!B929=0,"",Eksplikatsioon!B929)</f>
        <v/>
      </c>
      <c r="C928" s="23" t="str">
        <f>IF(Eksplikatsioon!C929=0,"",Eksplikatsioon!C929)</f>
        <v/>
      </c>
      <c r="D928" s="23" t="str">
        <f>IF(Eksplikatsioon!D929=0,"",Eksplikatsioon!D929)</f>
        <v/>
      </c>
      <c r="E928" s="59"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1" t="str">
        <f>IF(Eksplikatsioon!B930=0,"",Eksplikatsioon!B930)</f>
        <v/>
      </c>
      <c r="C929" s="23" t="str">
        <f>IF(Eksplikatsioon!C930=0,"",Eksplikatsioon!C930)</f>
        <v/>
      </c>
      <c r="D929" s="23" t="str">
        <f>IF(Eksplikatsioon!D930=0,"",Eksplikatsioon!D930)</f>
        <v/>
      </c>
      <c r="E929" s="59"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1" t="str">
        <f>IF(Eksplikatsioon!B931=0,"",Eksplikatsioon!B931)</f>
        <v/>
      </c>
      <c r="C930" s="23" t="str">
        <f>IF(Eksplikatsioon!C931=0,"",Eksplikatsioon!C931)</f>
        <v/>
      </c>
      <c r="D930" s="23" t="str">
        <f>IF(Eksplikatsioon!D931=0,"",Eksplikatsioon!D931)</f>
        <v/>
      </c>
      <c r="E930" s="59"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1" t="str">
        <f>IF(Eksplikatsioon!B932=0,"",Eksplikatsioon!B932)</f>
        <v/>
      </c>
      <c r="C931" s="23" t="str">
        <f>IF(Eksplikatsioon!C932=0,"",Eksplikatsioon!C932)</f>
        <v/>
      </c>
      <c r="D931" s="23" t="str">
        <f>IF(Eksplikatsioon!D932=0,"",Eksplikatsioon!D932)</f>
        <v/>
      </c>
      <c r="E931" s="59"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1" t="str">
        <f>IF(Eksplikatsioon!B933=0,"",Eksplikatsioon!B933)</f>
        <v/>
      </c>
      <c r="C932" s="23" t="str">
        <f>IF(Eksplikatsioon!C933=0,"",Eksplikatsioon!C933)</f>
        <v/>
      </c>
      <c r="D932" s="23" t="str">
        <f>IF(Eksplikatsioon!D933=0,"",Eksplikatsioon!D933)</f>
        <v/>
      </c>
      <c r="E932" s="59"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1" t="str">
        <f>IF(Eksplikatsioon!B934=0,"",Eksplikatsioon!B934)</f>
        <v/>
      </c>
      <c r="C933" s="23" t="str">
        <f>IF(Eksplikatsioon!C934=0,"",Eksplikatsioon!C934)</f>
        <v/>
      </c>
      <c r="D933" s="23" t="str">
        <f>IF(Eksplikatsioon!D934=0,"",Eksplikatsioon!D934)</f>
        <v/>
      </c>
      <c r="E933" s="59"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1" t="str">
        <f>IF(Eksplikatsioon!B935=0,"",Eksplikatsioon!B935)</f>
        <v/>
      </c>
      <c r="C934" s="23" t="str">
        <f>IF(Eksplikatsioon!C935=0,"",Eksplikatsioon!C935)</f>
        <v/>
      </c>
      <c r="D934" s="23" t="str">
        <f>IF(Eksplikatsioon!D935=0,"",Eksplikatsioon!D935)</f>
        <v/>
      </c>
      <c r="E934" s="59"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1" t="str">
        <f>IF(Eksplikatsioon!B936=0,"",Eksplikatsioon!B936)</f>
        <v/>
      </c>
      <c r="C935" s="23" t="str">
        <f>IF(Eksplikatsioon!C936=0,"",Eksplikatsioon!C936)</f>
        <v/>
      </c>
      <c r="D935" s="23" t="str">
        <f>IF(Eksplikatsioon!D936=0,"",Eksplikatsioon!D936)</f>
        <v/>
      </c>
      <c r="E935" s="59"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1" t="str">
        <f>IF(Eksplikatsioon!B937=0,"",Eksplikatsioon!B937)</f>
        <v/>
      </c>
      <c r="C936" s="23" t="str">
        <f>IF(Eksplikatsioon!C937=0,"",Eksplikatsioon!C937)</f>
        <v/>
      </c>
      <c r="D936" s="23" t="str">
        <f>IF(Eksplikatsioon!D937=0,"",Eksplikatsioon!D937)</f>
        <v/>
      </c>
      <c r="E936" s="59"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1" t="str">
        <f>IF(Eksplikatsioon!B938=0,"",Eksplikatsioon!B938)</f>
        <v/>
      </c>
      <c r="C937" s="23" t="str">
        <f>IF(Eksplikatsioon!C938=0,"",Eksplikatsioon!C938)</f>
        <v/>
      </c>
      <c r="D937" s="23" t="str">
        <f>IF(Eksplikatsioon!D938=0,"",Eksplikatsioon!D938)</f>
        <v/>
      </c>
      <c r="E937" s="59"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1" t="str">
        <f>IF(Eksplikatsioon!B939=0,"",Eksplikatsioon!B939)</f>
        <v/>
      </c>
      <c r="C938" s="23" t="str">
        <f>IF(Eksplikatsioon!C939=0,"",Eksplikatsioon!C939)</f>
        <v/>
      </c>
      <c r="D938" s="23" t="str">
        <f>IF(Eksplikatsioon!D939=0,"",Eksplikatsioon!D939)</f>
        <v/>
      </c>
      <c r="E938" s="59"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1" t="str">
        <f>IF(Eksplikatsioon!B940=0,"",Eksplikatsioon!B940)</f>
        <v/>
      </c>
      <c r="C939" s="23" t="str">
        <f>IF(Eksplikatsioon!C940=0,"",Eksplikatsioon!C940)</f>
        <v/>
      </c>
      <c r="D939" s="23" t="str">
        <f>IF(Eksplikatsioon!D940=0,"",Eksplikatsioon!D940)</f>
        <v/>
      </c>
      <c r="E939" s="59"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1" t="str">
        <f>IF(Eksplikatsioon!B941=0,"",Eksplikatsioon!B941)</f>
        <v/>
      </c>
      <c r="C940" s="23" t="str">
        <f>IF(Eksplikatsioon!C941=0,"",Eksplikatsioon!C941)</f>
        <v/>
      </c>
      <c r="D940" s="23" t="str">
        <f>IF(Eksplikatsioon!D941=0,"",Eksplikatsioon!D941)</f>
        <v/>
      </c>
      <c r="E940" s="59"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1" t="str">
        <f>IF(Eksplikatsioon!B942=0,"",Eksplikatsioon!B942)</f>
        <v/>
      </c>
      <c r="C941" s="23" t="str">
        <f>IF(Eksplikatsioon!C942=0,"",Eksplikatsioon!C942)</f>
        <v/>
      </c>
      <c r="D941" s="23" t="str">
        <f>IF(Eksplikatsioon!D942=0,"",Eksplikatsioon!D942)</f>
        <v/>
      </c>
      <c r="E941" s="59"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1" t="str">
        <f>IF(Eksplikatsioon!B943=0,"",Eksplikatsioon!B943)</f>
        <v/>
      </c>
      <c r="C942" s="23" t="str">
        <f>IF(Eksplikatsioon!C943=0,"",Eksplikatsioon!C943)</f>
        <v/>
      </c>
      <c r="D942" s="23" t="str">
        <f>IF(Eksplikatsioon!D943=0,"",Eksplikatsioon!D943)</f>
        <v/>
      </c>
      <c r="E942" s="59"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1" t="str">
        <f>IF(Eksplikatsioon!B944=0,"",Eksplikatsioon!B944)</f>
        <v/>
      </c>
      <c r="C943" s="23" t="str">
        <f>IF(Eksplikatsioon!C944=0,"",Eksplikatsioon!C944)</f>
        <v/>
      </c>
      <c r="D943" s="23" t="str">
        <f>IF(Eksplikatsioon!D944=0,"",Eksplikatsioon!D944)</f>
        <v/>
      </c>
      <c r="E943" s="59"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1" t="str">
        <f>IF(Eksplikatsioon!B945=0,"",Eksplikatsioon!B945)</f>
        <v/>
      </c>
      <c r="C944" s="23" t="str">
        <f>IF(Eksplikatsioon!C945=0,"",Eksplikatsioon!C945)</f>
        <v/>
      </c>
      <c r="D944" s="23" t="str">
        <f>IF(Eksplikatsioon!D945=0,"",Eksplikatsioon!D945)</f>
        <v/>
      </c>
      <c r="E944" s="59"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1" t="str">
        <f>IF(Eksplikatsioon!B946=0,"",Eksplikatsioon!B946)</f>
        <v/>
      </c>
      <c r="C945" s="23" t="str">
        <f>IF(Eksplikatsioon!C946=0,"",Eksplikatsioon!C946)</f>
        <v/>
      </c>
      <c r="D945" s="23" t="str">
        <f>IF(Eksplikatsioon!D946=0,"",Eksplikatsioon!D946)</f>
        <v/>
      </c>
      <c r="E945" s="59"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1" t="str">
        <f>IF(Eksplikatsioon!B947=0,"",Eksplikatsioon!B947)</f>
        <v/>
      </c>
      <c r="C946" s="23" t="str">
        <f>IF(Eksplikatsioon!C947=0,"",Eksplikatsioon!C947)</f>
        <v/>
      </c>
      <c r="D946" s="23" t="str">
        <f>IF(Eksplikatsioon!D947=0,"",Eksplikatsioon!D947)</f>
        <v/>
      </c>
      <c r="E946" s="59"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1" t="str">
        <f>IF(Eksplikatsioon!B948=0,"",Eksplikatsioon!B948)</f>
        <v/>
      </c>
      <c r="C947" s="23" t="str">
        <f>IF(Eksplikatsioon!C948=0,"",Eksplikatsioon!C948)</f>
        <v/>
      </c>
      <c r="D947" s="23" t="str">
        <f>IF(Eksplikatsioon!D948=0,"",Eksplikatsioon!D948)</f>
        <v/>
      </c>
      <c r="E947" s="59"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1" t="str">
        <f>IF(Eksplikatsioon!B949=0,"",Eksplikatsioon!B949)</f>
        <v/>
      </c>
      <c r="C948" s="23" t="str">
        <f>IF(Eksplikatsioon!C949=0,"",Eksplikatsioon!C949)</f>
        <v/>
      </c>
      <c r="D948" s="23" t="str">
        <f>IF(Eksplikatsioon!D949=0,"",Eksplikatsioon!D949)</f>
        <v/>
      </c>
      <c r="E948" s="59"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1" t="str">
        <f>IF(Eksplikatsioon!B950=0,"",Eksplikatsioon!B950)</f>
        <v/>
      </c>
      <c r="C949" s="23" t="str">
        <f>IF(Eksplikatsioon!C950=0,"",Eksplikatsioon!C950)</f>
        <v/>
      </c>
      <c r="D949" s="23" t="str">
        <f>IF(Eksplikatsioon!D950=0,"",Eksplikatsioon!D950)</f>
        <v/>
      </c>
      <c r="E949" s="59"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1" t="str">
        <f>IF(Eksplikatsioon!B951=0,"",Eksplikatsioon!B951)</f>
        <v/>
      </c>
      <c r="C950" s="23" t="str">
        <f>IF(Eksplikatsioon!C951=0,"",Eksplikatsioon!C951)</f>
        <v/>
      </c>
      <c r="D950" s="23" t="str">
        <f>IF(Eksplikatsioon!D951=0,"",Eksplikatsioon!D951)</f>
        <v/>
      </c>
      <c r="E950" s="59"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1" t="str">
        <f>IF(Eksplikatsioon!B952=0,"",Eksplikatsioon!B952)</f>
        <v/>
      </c>
      <c r="C951" s="23" t="str">
        <f>IF(Eksplikatsioon!C952=0,"",Eksplikatsioon!C952)</f>
        <v/>
      </c>
      <c r="D951" s="23" t="str">
        <f>IF(Eksplikatsioon!D952=0,"",Eksplikatsioon!D952)</f>
        <v/>
      </c>
      <c r="E951" s="59"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1" t="str">
        <f>IF(Eksplikatsioon!B953=0,"",Eksplikatsioon!B953)</f>
        <v/>
      </c>
      <c r="C952" s="23" t="str">
        <f>IF(Eksplikatsioon!C953=0,"",Eksplikatsioon!C953)</f>
        <v/>
      </c>
      <c r="D952" s="23" t="str">
        <f>IF(Eksplikatsioon!D953=0,"",Eksplikatsioon!D953)</f>
        <v/>
      </c>
      <c r="E952" s="59"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1" t="str">
        <f>IF(Eksplikatsioon!B954=0,"",Eksplikatsioon!B954)</f>
        <v/>
      </c>
      <c r="C953" s="23" t="str">
        <f>IF(Eksplikatsioon!C954=0,"",Eksplikatsioon!C954)</f>
        <v/>
      </c>
      <c r="D953" s="23" t="str">
        <f>IF(Eksplikatsioon!D954=0,"",Eksplikatsioon!D954)</f>
        <v/>
      </c>
      <c r="E953" s="59"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1" t="str">
        <f>IF(Eksplikatsioon!B955=0,"",Eksplikatsioon!B955)</f>
        <v/>
      </c>
      <c r="C954" s="23" t="str">
        <f>IF(Eksplikatsioon!C955=0,"",Eksplikatsioon!C955)</f>
        <v/>
      </c>
      <c r="D954" s="23" t="str">
        <f>IF(Eksplikatsioon!D955=0,"",Eksplikatsioon!D955)</f>
        <v/>
      </c>
      <c r="E954" s="59"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1" t="str">
        <f>IF(Eksplikatsioon!B956=0,"",Eksplikatsioon!B956)</f>
        <v/>
      </c>
      <c r="C955" s="23" t="str">
        <f>IF(Eksplikatsioon!C956=0,"",Eksplikatsioon!C956)</f>
        <v/>
      </c>
      <c r="D955" s="23" t="str">
        <f>IF(Eksplikatsioon!D956=0,"",Eksplikatsioon!D956)</f>
        <v/>
      </c>
      <c r="E955" s="59"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1" t="str">
        <f>IF(Eksplikatsioon!B957=0,"",Eksplikatsioon!B957)</f>
        <v/>
      </c>
      <c r="C956" s="23" t="str">
        <f>IF(Eksplikatsioon!C957=0,"",Eksplikatsioon!C957)</f>
        <v/>
      </c>
      <c r="D956" s="23" t="str">
        <f>IF(Eksplikatsioon!D957=0,"",Eksplikatsioon!D957)</f>
        <v/>
      </c>
      <c r="E956" s="59"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1" t="str">
        <f>IF(Eksplikatsioon!B958=0,"",Eksplikatsioon!B958)</f>
        <v/>
      </c>
      <c r="C957" s="23" t="str">
        <f>IF(Eksplikatsioon!C958=0,"",Eksplikatsioon!C958)</f>
        <v/>
      </c>
      <c r="D957" s="23" t="str">
        <f>IF(Eksplikatsioon!D958=0,"",Eksplikatsioon!D958)</f>
        <v/>
      </c>
      <c r="E957" s="59"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1" t="str">
        <f>IF(Eksplikatsioon!B959=0,"",Eksplikatsioon!B959)</f>
        <v/>
      </c>
      <c r="C958" s="23" t="str">
        <f>IF(Eksplikatsioon!C959=0,"",Eksplikatsioon!C959)</f>
        <v/>
      </c>
      <c r="D958" s="23" t="str">
        <f>IF(Eksplikatsioon!D959=0,"",Eksplikatsioon!D959)</f>
        <v/>
      </c>
      <c r="E958" s="59"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1" t="str">
        <f>IF(Eksplikatsioon!B960=0,"",Eksplikatsioon!B960)</f>
        <v/>
      </c>
      <c r="C959" s="23" t="str">
        <f>IF(Eksplikatsioon!C960=0,"",Eksplikatsioon!C960)</f>
        <v/>
      </c>
      <c r="D959" s="23" t="str">
        <f>IF(Eksplikatsioon!D960=0,"",Eksplikatsioon!D960)</f>
        <v/>
      </c>
      <c r="E959" s="59"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1" t="str">
        <f>IF(Eksplikatsioon!B961=0,"",Eksplikatsioon!B961)</f>
        <v/>
      </c>
      <c r="C960" s="23" t="str">
        <f>IF(Eksplikatsioon!C961=0,"",Eksplikatsioon!C961)</f>
        <v/>
      </c>
      <c r="D960" s="23" t="str">
        <f>IF(Eksplikatsioon!D961=0,"",Eksplikatsioon!D961)</f>
        <v/>
      </c>
      <c r="E960" s="59"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1" t="str">
        <f>IF(Eksplikatsioon!B962=0,"",Eksplikatsioon!B962)</f>
        <v/>
      </c>
      <c r="C961" s="23" t="str">
        <f>IF(Eksplikatsioon!C962=0,"",Eksplikatsioon!C962)</f>
        <v/>
      </c>
      <c r="D961" s="23" t="str">
        <f>IF(Eksplikatsioon!D962=0,"",Eksplikatsioon!D962)</f>
        <v/>
      </c>
      <c r="E961" s="59"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1" t="str">
        <f>IF(Eksplikatsioon!B963=0,"",Eksplikatsioon!B963)</f>
        <v/>
      </c>
      <c r="C962" s="23" t="str">
        <f>IF(Eksplikatsioon!C963=0,"",Eksplikatsioon!C963)</f>
        <v/>
      </c>
      <c r="D962" s="23" t="str">
        <f>IF(Eksplikatsioon!D963=0,"",Eksplikatsioon!D963)</f>
        <v/>
      </c>
      <c r="E962" s="59"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1" t="str">
        <f>IF(Eksplikatsioon!B964=0,"",Eksplikatsioon!B964)</f>
        <v/>
      </c>
      <c r="C963" s="23" t="str">
        <f>IF(Eksplikatsioon!C964=0,"",Eksplikatsioon!C964)</f>
        <v/>
      </c>
      <c r="D963" s="23" t="str">
        <f>IF(Eksplikatsioon!D964=0,"",Eksplikatsioon!D964)</f>
        <v/>
      </c>
      <c r="E963" s="59"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1" t="str">
        <f>IF(Eksplikatsioon!B965=0,"",Eksplikatsioon!B965)</f>
        <v/>
      </c>
      <c r="C964" s="23" t="str">
        <f>IF(Eksplikatsioon!C965=0,"",Eksplikatsioon!C965)</f>
        <v/>
      </c>
      <c r="D964" s="23" t="str">
        <f>IF(Eksplikatsioon!D965=0,"",Eksplikatsioon!D965)</f>
        <v/>
      </c>
      <c r="E964" s="59"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1" t="str">
        <f>IF(Eksplikatsioon!B966=0,"",Eksplikatsioon!B966)</f>
        <v/>
      </c>
      <c r="C965" s="23" t="str">
        <f>IF(Eksplikatsioon!C966=0,"",Eksplikatsioon!C966)</f>
        <v/>
      </c>
      <c r="D965" s="23" t="str">
        <f>IF(Eksplikatsioon!D966=0,"",Eksplikatsioon!D966)</f>
        <v/>
      </c>
      <c r="E965" s="59"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1" t="str">
        <f>IF(Eksplikatsioon!B967=0,"",Eksplikatsioon!B967)</f>
        <v/>
      </c>
      <c r="C966" s="23" t="str">
        <f>IF(Eksplikatsioon!C967=0,"",Eksplikatsioon!C967)</f>
        <v/>
      </c>
      <c r="D966" s="23" t="str">
        <f>IF(Eksplikatsioon!D967=0,"",Eksplikatsioon!D967)</f>
        <v/>
      </c>
      <c r="E966" s="59"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1" t="str">
        <f>IF(Eksplikatsioon!B968=0,"",Eksplikatsioon!B968)</f>
        <v/>
      </c>
      <c r="C967" s="23" t="str">
        <f>IF(Eksplikatsioon!C968=0,"",Eksplikatsioon!C968)</f>
        <v/>
      </c>
      <c r="D967" s="23" t="str">
        <f>IF(Eksplikatsioon!D968=0,"",Eksplikatsioon!D968)</f>
        <v/>
      </c>
      <c r="E967" s="59"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1" t="str">
        <f>IF(Eksplikatsioon!B969=0,"",Eksplikatsioon!B969)</f>
        <v/>
      </c>
      <c r="C968" s="23" t="str">
        <f>IF(Eksplikatsioon!C969=0,"",Eksplikatsioon!C969)</f>
        <v/>
      </c>
      <c r="D968" s="23" t="str">
        <f>IF(Eksplikatsioon!D969=0,"",Eksplikatsioon!D969)</f>
        <v/>
      </c>
      <c r="E968" s="59"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1" t="str">
        <f>IF(Eksplikatsioon!B970=0,"",Eksplikatsioon!B970)</f>
        <v/>
      </c>
      <c r="C969" s="23" t="str">
        <f>IF(Eksplikatsioon!C970=0,"",Eksplikatsioon!C970)</f>
        <v/>
      </c>
      <c r="D969" s="23" t="str">
        <f>IF(Eksplikatsioon!D970=0,"",Eksplikatsioon!D970)</f>
        <v/>
      </c>
      <c r="E969" s="59"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1" t="str">
        <f>IF(Eksplikatsioon!B971=0,"",Eksplikatsioon!B971)</f>
        <v/>
      </c>
      <c r="C970" s="23" t="str">
        <f>IF(Eksplikatsioon!C971=0,"",Eksplikatsioon!C971)</f>
        <v/>
      </c>
      <c r="D970" s="23" t="str">
        <f>IF(Eksplikatsioon!D971=0,"",Eksplikatsioon!D971)</f>
        <v/>
      </c>
      <c r="E970" s="59"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1" t="str">
        <f>IF(Eksplikatsioon!B972=0,"",Eksplikatsioon!B972)</f>
        <v/>
      </c>
      <c r="C971" s="23" t="str">
        <f>IF(Eksplikatsioon!C972=0,"",Eksplikatsioon!C972)</f>
        <v/>
      </c>
      <c r="D971" s="23" t="str">
        <f>IF(Eksplikatsioon!D972=0,"",Eksplikatsioon!D972)</f>
        <v/>
      </c>
      <c r="E971" s="59"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1" t="str">
        <f>IF(Eksplikatsioon!B973=0,"",Eksplikatsioon!B973)</f>
        <v/>
      </c>
      <c r="C972" s="23" t="str">
        <f>IF(Eksplikatsioon!C973=0,"",Eksplikatsioon!C973)</f>
        <v/>
      </c>
      <c r="D972" s="23" t="str">
        <f>IF(Eksplikatsioon!D973=0,"",Eksplikatsioon!D973)</f>
        <v/>
      </c>
      <c r="E972" s="59"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1" t="str">
        <f>IF(Eksplikatsioon!B974=0,"",Eksplikatsioon!B974)</f>
        <v/>
      </c>
      <c r="C973" s="23" t="str">
        <f>IF(Eksplikatsioon!C974=0,"",Eksplikatsioon!C974)</f>
        <v/>
      </c>
      <c r="D973" s="23" t="str">
        <f>IF(Eksplikatsioon!D974=0,"",Eksplikatsioon!D974)</f>
        <v/>
      </c>
      <c r="E973" s="59"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1" t="str">
        <f>IF(Eksplikatsioon!B975=0,"",Eksplikatsioon!B975)</f>
        <v/>
      </c>
      <c r="C974" s="23" t="str">
        <f>IF(Eksplikatsioon!C975=0,"",Eksplikatsioon!C975)</f>
        <v/>
      </c>
      <c r="D974" s="23" t="str">
        <f>IF(Eksplikatsioon!D975=0,"",Eksplikatsioon!D975)</f>
        <v/>
      </c>
      <c r="E974" s="59"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1" t="str">
        <f>IF(Eksplikatsioon!B976=0,"",Eksplikatsioon!B976)</f>
        <v/>
      </c>
      <c r="C975" s="23" t="str">
        <f>IF(Eksplikatsioon!C976=0,"",Eksplikatsioon!C976)</f>
        <v/>
      </c>
      <c r="D975" s="23" t="str">
        <f>IF(Eksplikatsioon!D976=0,"",Eksplikatsioon!D976)</f>
        <v/>
      </c>
      <c r="E975" s="59"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1" t="str">
        <f>IF(Eksplikatsioon!B977=0,"",Eksplikatsioon!B977)</f>
        <v/>
      </c>
      <c r="C976" s="23" t="str">
        <f>IF(Eksplikatsioon!C977=0,"",Eksplikatsioon!C977)</f>
        <v/>
      </c>
      <c r="D976" s="23" t="str">
        <f>IF(Eksplikatsioon!D977=0,"",Eksplikatsioon!D977)</f>
        <v/>
      </c>
      <c r="E976" s="59"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1" t="str">
        <f>IF(Eksplikatsioon!B978=0,"",Eksplikatsioon!B978)</f>
        <v/>
      </c>
      <c r="C977" s="23" t="str">
        <f>IF(Eksplikatsioon!C978=0,"",Eksplikatsioon!C978)</f>
        <v/>
      </c>
      <c r="D977" s="23" t="str">
        <f>IF(Eksplikatsioon!D978=0,"",Eksplikatsioon!D978)</f>
        <v/>
      </c>
      <c r="E977" s="59"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1" t="str">
        <f>IF(Eksplikatsioon!B979=0,"",Eksplikatsioon!B979)</f>
        <v/>
      </c>
      <c r="C978" s="23" t="str">
        <f>IF(Eksplikatsioon!C979=0,"",Eksplikatsioon!C979)</f>
        <v/>
      </c>
      <c r="D978" s="23" t="str">
        <f>IF(Eksplikatsioon!D979=0,"",Eksplikatsioon!D979)</f>
        <v/>
      </c>
      <c r="E978" s="59"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1" t="str">
        <f>IF(Eksplikatsioon!B980=0,"",Eksplikatsioon!B980)</f>
        <v/>
      </c>
      <c r="C979" s="23" t="str">
        <f>IF(Eksplikatsioon!C980=0,"",Eksplikatsioon!C980)</f>
        <v/>
      </c>
      <c r="D979" s="23" t="str">
        <f>IF(Eksplikatsioon!D980=0,"",Eksplikatsioon!D980)</f>
        <v/>
      </c>
      <c r="E979" s="59"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1" t="str">
        <f>IF(Eksplikatsioon!B981=0,"",Eksplikatsioon!B981)</f>
        <v/>
      </c>
      <c r="C980" s="23" t="str">
        <f>IF(Eksplikatsioon!C981=0,"",Eksplikatsioon!C981)</f>
        <v/>
      </c>
      <c r="D980" s="23" t="str">
        <f>IF(Eksplikatsioon!D981=0,"",Eksplikatsioon!D981)</f>
        <v/>
      </c>
      <c r="E980" s="59"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1" t="str">
        <f>IF(Eksplikatsioon!B982=0,"",Eksplikatsioon!B982)</f>
        <v/>
      </c>
      <c r="C981" s="23" t="str">
        <f>IF(Eksplikatsioon!C982=0,"",Eksplikatsioon!C982)</f>
        <v/>
      </c>
      <c r="D981" s="23" t="str">
        <f>IF(Eksplikatsioon!D982=0,"",Eksplikatsioon!D982)</f>
        <v/>
      </c>
      <c r="E981" s="59"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1" t="str">
        <f>IF(Eksplikatsioon!B983=0,"",Eksplikatsioon!B983)</f>
        <v/>
      </c>
      <c r="C982" s="23" t="str">
        <f>IF(Eksplikatsioon!C983=0,"",Eksplikatsioon!C983)</f>
        <v/>
      </c>
      <c r="D982" s="23" t="str">
        <f>IF(Eksplikatsioon!D983=0,"",Eksplikatsioon!D983)</f>
        <v/>
      </c>
      <c r="E982" s="59"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1" t="str">
        <f>IF(Eksplikatsioon!B984=0,"",Eksplikatsioon!B984)</f>
        <v/>
      </c>
      <c r="C983" s="23" t="str">
        <f>IF(Eksplikatsioon!C984=0,"",Eksplikatsioon!C984)</f>
        <v/>
      </c>
      <c r="D983" s="23" t="str">
        <f>IF(Eksplikatsioon!D984=0,"",Eksplikatsioon!D984)</f>
        <v/>
      </c>
      <c r="E983" s="59"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1" t="str">
        <f>IF(Eksplikatsioon!B985=0,"",Eksplikatsioon!B985)</f>
        <v/>
      </c>
      <c r="C984" s="23" t="str">
        <f>IF(Eksplikatsioon!C985=0,"",Eksplikatsioon!C985)</f>
        <v/>
      </c>
      <c r="D984" s="23" t="str">
        <f>IF(Eksplikatsioon!D985=0,"",Eksplikatsioon!D985)</f>
        <v/>
      </c>
      <c r="E984" s="59"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1" t="str">
        <f>IF(Eksplikatsioon!B986=0,"",Eksplikatsioon!B986)</f>
        <v/>
      </c>
      <c r="C985" s="23" t="str">
        <f>IF(Eksplikatsioon!C986=0,"",Eksplikatsioon!C986)</f>
        <v/>
      </c>
      <c r="D985" s="23" t="str">
        <f>IF(Eksplikatsioon!D986=0,"",Eksplikatsioon!D986)</f>
        <v/>
      </c>
      <c r="E985" s="59"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1" t="str">
        <f>IF(Eksplikatsioon!B987=0,"",Eksplikatsioon!B987)</f>
        <v/>
      </c>
      <c r="C986" s="23" t="str">
        <f>IF(Eksplikatsioon!C987=0,"",Eksplikatsioon!C987)</f>
        <v/>
      </c>
      <c r="D986" s="23" t="str">
        <f>IF(Eksplikatsioon!D987=0,"",Eksplikatsioon!D987)</f>
        <v/>
      </c>
      <c r="E986" s="59"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1" t="str">
        <f>IF(Eksplikatsioon!B988=0,"",Eksplikatsioon!B988)</f>
        <v/>
      </c>
      <c r="C987" s="23" t="str">
        <f>IF(Eksplikatsioon!C988=0,"",Eksplikatsioon!C988)</f>
        <v/>
      </c>
      <c r="D987" s="23" t="str">
        <f>IF(Eksplikatsioon!D988=0,"",Eksplikatsioon!D988)</f>
        <v/>
      </c>
      <c r="E987" s="59"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1" t="str">
        <f>IF(Eksplikatsioon!B989=0,"",Eksplikatsioon!B989)</f>
        <v/>
      </c>
      <c r="C988" s="23" t="str">
        <f>IF(Eksplikatsioon!C989=0,"",Eksplikatsioon!C989)</f>
        <v/>
      </c>
      <c r="D988" s="23" t="str">
        <f>IF(Eksplikatsioon!D989=0,"",Eksplikatsioon!D989)</f>
        <v/>
      </c>
      <c r="E988" s="59"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1" t="str">
        <f>IF(Eksplikatsioon!B990=0,"",Eksplikatsioon!B990)</f>
        <v/>
      </c>
      <c r="C989" s="23" t="str">
        <f>IF(Eksplikatsioon!C990=0,"",Eksplikatsioon!C990)</f>
        <v/>
      </c>
      <c r="D989" s="23" t="str">
        <f>IF(Eksplikatsioon!D990=0,"",Eksplikatsioon!D990)</f>
        <v/>
      </c>
      <c r="E989" s="59"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1" t="str">
        <f>IF(Eksplikatsioon!B991=0,"",Eksplikatsioon!B991)</f>
        <v/>
      </c>
      <c r="C990" s="23" t="str">
        <f>IF(Eksplikatsioon!C991=0,"",Eksplikatsioon!C991)</f>
        <v/>
      </c>
      <c r="D990" s="23" t="str">
        <f>IF(Eksplikatsioon!D991=0,"",Eksplikatsioon!D991)</f>
        <v/>
      </c>
      <c r="E990" s="59"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1" t="str">
        <f>IF(Eksplikatsioon!B992=0,"",Eksplikatsioon!B992)</f>
        <v/>
      </c>
      <c r="C991" s="23" t="str">
        <f>IF(Eksplikatsioon!C992=0,"",Eksplikatsioon!C992)</f>
        <v/>
      </c>
      <c r="D991" s="23" t="str">
        <f>IF(Eksplikatsioon!D992=0,"",Eksplikatsioon!D992)</f>
        <v/>
      </c>
      <c r="E991" s="59"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1" t="str">
        <f>IF(Eksplikatsioon!B993=0,"",Eksplikatsioon!B993)</f>
        <v/>
      </c>
      <c r="C992" s="23" t="str">
        <f>IF(Eksplikatsioon!C993=0,"",Eksplikatsioon!C993)</f>
        <v/>
      </c>
      <c r="D992" s="23" t="str">
        <f>IF(Eksplikatsioon!D993=0,"",Eksplikatsioon!D993)</f>
        <v/>
      </c>
      <c r="E992" s="59"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1" t="str">
        <f>IF(Eksplikatsioon!B994=0,"",Eksplikatsioon!B994)</f>
        <v/>
      </c>
      <c r="C993" s="23" t="str">
        <f>IF(Eksplikatsioon!C994=0,"",Eksplikatsioon!C994)</f>
        <v/>
      </c>
      <c r="D993" s="23" t="str">
        <f>IF(Eksplikatsioon!D994=0,"",Eksplikatsioon!D994)</f>
        <v/>
      </c>
      <c r="E993" s="59"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1" t="str">
        <f>IF(Eksplikatsioon!B995=0,"",Eksplikatsioon!B995)</f>
        <v/>
      </c>
      <c r="C994" s="23" t="str">
        <f>IF(Eksplikatsioon!C995=0,"",Eksplikatsioon!C995)</f>
        <v/>
      </c>
      <c r="D994" s="23" t="str">
        <f>IF(Eksplikatsioon!D995=0,"",Eksplikatsioon!D995)</f>
        <v/>
      </c>
      <c r="E994" s="59"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1" t="str">
        <f>IF(Eksplikatsioon!B996=0,"",Eksplikatsioon!B996)</f>
        <v/>
      </c>
      <c r="C995" s="23" t="str">
        <f>IF(Eksplikatsioon!C996=0,"",Eksplikatsioon!C996)</f>
        <v/>
      </c>
      <c r="D995" s="23" t="str">
        <f>IF(Eksplikatsioon!D996=0,"",Eksplikatsioon!D996)</f>
        <v/>
      </c>
      <c r="E995" s="59"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1" t="str">
        <f>IF(Eksplikatsioon!B997=0,"",Eksplikatsioon!B997)</f>
        <v/>
      </c>
      <c r="C996" s="23" t="str">
        <f>IF(Eksplikatsioon!C997=0,"",Eksplikatsioon!C997)</f>
        <v/>
      </c>
      <c r="D996" s="23" t="str">
        <f>IF(Eksplikatsioon!D997=0,"",Eksplikatsioon!D997)</f>
        <v/>
      </c>
      <c r="E996" s="59"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1" t="str">
        <f>IF(Eksplikatsioon!B998=0,"",Eksplikatsioon!B998)</f>
        <v/>
      </c>
      <c r="C997" s="23" t="str">
        <f>IF(Eksplikatsioon!C998=0,"",Eksplikatsioon!C998)</f>
        <v/>
      </c>
      <c r="D997" s="23" t="str">
        <f>IF(Eksplikatsioon!D998=0,"",Eksplikatsioon!D998)</f>
        <v/>
      </c>
      <c r="E997" s="59"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1" t="str">
        <f>IF(Eksplikatsioon!B999=0,"",Eksplikatsioon!B999)</f>
        <v/>
      </c>
      <c r="C998" s="23" t="str">
        <f>IF(Eksplikatsioon!C999=0,"",Eksplikatsioon!C999)</f>
        <v/>
      </c>
      <c r="D998" s="23" t="str">
        <f>IF(Eksplikatsioon!D999=0,"",Eksplikatsioon!D999)</f>
        <v/>
      </c>
      <c r="E998" s="59"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1" t="str">
        <f>IF(Eksplikatsioon!B1000=0,"",Eksplikatsioon!B1000)</f>
        <v/>
      </c>
      <c r="C999" s="23" t="str">
        <f>IF(Eksplikatsioon!C1000=0,"",Eksplikatsioon!C1000)</f>
        <v/>
      </c>
      <c r="D999" s="23" t="str">
        <f>IF(Eksplikatsioon!D1000=0,"",Eksplikatsioon!D1000)</f>
        <v/>
      </c>
      <c r="E999" s="59"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1" t="str">
        <f>IF(Eksplikatsioon!B1001=0,"",Eksplikatsioon!B1001)</f>
        <v/>
      </c>
      <c r="C1000" s="23" t="str">
        <f>IF(Eksplikatsioon!C1001=0,"",Eksplikatsioon!C1001)</f>
        <v/>
      </c>
      <c r="D1000" s="23" t="str">
        <f>IF(Eksplikatsioon!D1001=0,"",Eksplikatsioon!D1001)</f>
        <v/>
      </c>
      <c r="E1000" s="59"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1" t="str">
        <f>IF(Eksplikatsioon!B1002=0,"",Eksplikatsioon!B1002)</f>
        <v/>
      </c>
      <c r="C1001" s="23" t="str">
        <f>IF(Eksplikatsioon!C1002=0,"",Eksplikatsioon!C1002)</f>
        <v/>
      </c>
      <c r="D1001" s="23" t="str">
        <f>IF(Eksplikatsioon!D1002=0,"",Eksplikatsioon!D1002)</f>
        <v/>
      </c>
      <c r="E1001" s="59"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1" t="str">
        <f>IF(Eksplikatsioon!B1003=0,"",Eksplikatsioon!B1003)</f>
        <v/>
      </c>
      <c r="C1002" s="23" t="str">
        <f>IF(Eksplikatsioon!C1003=0,"",Eksplikatsioon!C1003)</f>
        <v/>
      </c>
      <c r="D1002" s="23" t="str">
        <f>IF(Eksplikatsioon!D1003=0,"",Eksplikatsioon!D1003)</f>
        <v/>
      </c>
      <c r="E1002" s="59"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sBJX4jGehNzgh3y5hUpCVPySjYrRSlfU0oecIjEjIzXYznoHRcFX6bPDapVU1Ug0MPpjdJ6ebKOc7aMaKB+JJg==" saltValue="f6nmOViqjJS+tVhtsGoPlQ=="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26</v>
      </c>
      <c r="B1" s="49" t="s">
        <v>27</v>
      </c>
    </row>
    <row r="2" spans="1:3" x14ac:dyDescent="0.25">
      <c r="A2" s="8" t="s">
        <v>28</v>
      </c>
      <c r="B2" s="49" t="s">
        <v>29</v>
      </c>
    </row>
    <row r="3" spans="1:3" x14ac:dyDescent="0.25">
      <c r="A3" s="8" t="s">
        <v>30</v>
      </c>
      <c r="B3" s="49" t="s">
        <v>31</v>
      </c>
    </row>
    <row r="4" spans="1:3" x14ac:dyDescent="0.25">
      <c r="A4" s="8" t="s">
        <v>32</v>
      </c>
      <c r="B4" s="50" t="s">
        <v>33</v>
      </c>
    </row>
    <row r="5" spans="1:3" x14ac:dyDescent="0.25">
      <c r="A5" s="8" t="s">
        <v>34</v>
      </c>
      <c r="B5" s="49" t="s">
        <v>35</v>
      </c>
    </row>
    <row r="6" spans="1:3" x14ac:dyDescent="0.25">
      <c r="A6" s="8" t="s">
        <v>36</v>
      </c>
      <c r="B6" s="49" t="s">
        <v>37</v>
      </c>
    </row>
    <row r="7" spans="1:3" x14ac:dyDescent="0.25">
      <c r="A7" s="8" t="s">
        <v>38</v>
      </c>
      <c r="B7" s="51">
        <v>42411</v>
      </c>
      <c r="C7" s="26"/>
    </row>
    <row r="11" spans="1:3" x14ac:dyDescent="0.25">
      <c r="A11" s="10" t="s">
        <v>39</v>
      </c>
      <c r="B11" s="10" t="s">
        <v>40</v>
      </c>
      <c r="C11" s="11"/>
    </row>
    <row r="12" spans="1:3" ht="18" x14ac:dyDescent="0.25">
      <c r="A12" s="11" t="s">
        <v>41</v>
      </c>
      <c r="B12" s="52">
        <f>Eksplikatsioon_summad!B4</f>
        <v>864.8</v>
      </c>
      <c r="C12" s="11"/>
    </row>
    <row r="13" spans="1:3" ht="18" x14ac:dyDescent="0.25">
      <c r="A13" s="11" t="s">
        <v>42</v>
      </c>
      <c r="B13" s="52">
        <f>Eksplikatsioon_summad!B5</f>
        <v>2338.9999999999995</v>
      </c>
      <c r="C13" s="11"/>
    </row>
    <row r="14" spans="1:3" ht="18" x14ac:dyDescent="0.25">
      <c r="A14" s="11" t="s">
        <v>43</v>
      </c>
      <c r="B14" s="52">
        <f>Eksplikatsioon_summad!B6</f>
        <v>0</v>
      </c>
      <c r="C14" s="11"/>
    </row>
    <row r="15" spans="1:3" ht="18" x14ac:dyDescent="0.25">
      <c r="A15" s="11" t="s">
        <v>44</v>
      </c>
      <c r="B15" s="52">
        <f>Eksplikatsioon_summad!B7</f>
        <v>1965.6999999999998</v>
      </c>
      <c r="C15" s="11"/>
    </row>
    <row r="16" spans="1:3" ht="18" x14ac:dyDescent="0.25">
      <c r="A16" s="11" t="s">
        <v>45</v>
      </c>
      <c r="B16" s="55">
        <f>Eksplikatsioon_summad!B8</f>
        <v>2903.8999999999996</v>
      </c>
    </row>
    <row r="17" spans="1:2" ht="18" x14ac:dyDescent="0.25">
      <c r="A17" s="11" t="s">
        <v>46</v>
      </c>
      <c r="B17" s="55">
        <f>Eksplikatsioon_summad!B9</f>
        <v>3286.2999999999997</v>
      </c>
    </row>
    <row r="18" spans="1:2" ht="18" x14ac:dyDescent="0.25">
      <c r="A18" s="48" t="s">
        <v>47</v>
      </c>
      <c r="B18" s="55">
        <f>Eksplikatsioon_summad!B10</f>
        <v>10348</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election activeCell="A146" sqref="A146"/>
    </sheetView>
  </sheetViews>
  <sheetFormatPr defaultColWidth="9.140625" defaultRowHeight="15" x14ac:dyDescent="0.25"/>
  <cols>
    <col min="1" max="1" width="42.7109375" style="11" customWidth="1"/>
    <col min="2" max="2" width="21.5703125" style="52" bestFit="1" customWidth="1"/>
    <col min="3" max="27" width="8.7109375" style="14" customWidth="1"/>
    <col min="28" max="28" width="8.7109375" style="9" customWidth="1"/>
    <col min="29" max="29" width="9.7109375" style="9" hidden="1" customWidth="1"/>
    <col min="30" max="16384" width="9.140625" style="9"/>
  </cols>
  <sheetData>
    <row r="1" spans="1:31" x14ac:dyDescent="0.25">
      <c r="A1" s="10" t="s">
        <v>28</v>
      </c>
      <c r="B1" s="56" t="str">
        <f>IF('Hoone üldandmed'!B2="","",'Hoone üldandmed'!B2)</f>
        <v>Rüütli tn 25, Paide linn</v>
      </c>
      <c r="C1" s="20"/>
      <c r="D1" s="20"/>
      <c r="E1" s="20"/>
      <c r="F1" s="20"/>
      <c r="G1" s="20"/>
      <c r="H1" s="20"/>
      <c r="I1" s="20"/>
      <c r="J1" s="20"/>
      <c r="K1" s="20"/>
      <c r="L1" s="20"/>
      <c r="M1" s="20"/>
      <c r="N1" s="20"/>
      <c r="O1" s="20"/>
      <c r="P1" s="20"/>
      <c r="Q1" s="20"/>
      <c r="R1" s="20"/>
      <c r="S1" s="20"/>
      <c r="T1" s="20"/>
      <c r="U1" s="20"/>
      <c r="V1" s="20"/>
      <c r="W1" s="20"/>
      <c r="X1" s="20"/>
      <c r="Y1" s="20"/>
      <c r="Z1" s="20"/>
      <c r="AA1" s="20"/>
      <c r="AC1" s="20" t="s">
        <v>48</v>
      </c>
    </row>
    <row r="3" spans="1:31" x14ac:dyDescent="0.25">
      <c r="A3" s="10" t="s">
        <v>49</v>
      </c>
    </row>
    <row r="4" spans="1:31" x14ac:dyDescent="0.25">
      <c r="A4" s="21" t="s">
        <v>50</v>
      </c>
      <c r="B4" s="57">
        <v>864.8</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51</v>
      </c>
      <c r="B5" s="52">
        <f>SUMIF(A:A,"Korruse netopind (KNP):",B:B)</f>
        <v>2338.9999999999995</v>
      </c>
    </row>
    <row r="6" spans="1:31" x14ac:dyDescent="0.25">
      <c r="A6" s="21" t="s">
        <v>52</v>
      </c>
      <c r="B6" s="52">
        <f>SUMIF(A:A,"Korruse suletud netopind (KSNP):",B:B)</f>
        <v>0</v>
      </c>
    </row>
    <row r="7" spans="1:31" x14ac:dyDescent="0.25">
      <c r="A7" s="21" t="s">
        <v>53</v>
      </c>
      <c r="B7" s="52">
        <f>SUMIF(A:A,"Korruse üüritav pind (KÜP):",B:B)</f>
        <v>1965.6999999999998</v>
      </c>
    </row>
    <row r="8" spans="1:31" x14ac:dyDescent="0.25">
      <c r="A8" s="21" t="s">
        <v>54</v>
      </c>
      <c r="B8" s="52">
        <f>SUMIF(A:A,"Korruse kasulik pind (KKP):",B:B)</f>
        <v>2903.8999999999996</v>
      </c>
    </row>
    <row r="9" spans="1:31" x14ac:dyDescent="0.25">
      <c r="A9" s="21" t="s">
        <v>55</v>
      </c>
      <c r="B9" s="52">
        <f>SUMIF(A:A,"Korruse brutopind (KBP):",B:B)</f>
        <v>3286.2999999999997</v>
      </c>
    </row>
    <row r="10" spans="1:31" x14ac:dyDescent="0.25">
      <c r="A10" s="21" t="s">
        <v>56</v>
      </c>
      <c r="B10" s="57">
        <v>10348</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2">
        <f>IF(A14="","",SUMIFS(Eksplikatsioon!F:F,Eksplikatsioon!A:A,AC14,Eksplikatsioon!C:C,Tabelid!E2))</f>
        <v>282.90000000000003</v>
      </c>
      <c r="AC14" s="23">
        <f>AC13</f>
        <v>0</v>
      </c>
    </row>
    <row r="15" spans="1:31" x14ac:dyDescent="0.25">
      <c r="A15" s="21" t="str">
        <f>IF(A14="","",Tabelid!D3)</f>
        <v>Korruse vertikaalsete ühendusteede pind (KÜTP):</v>
      </c>
      <c r="B15" s="52">
        <f>IF(A15="","",SUMIFS(Eksplikatsioon!F:F,Eksplikatsioon!A:A,AC15,Eksplikatsioon!C:C,Tabelid!E3))</f>
        <v>7.1</v>
      </c>
      <c r="D15" s="41"/>
      <c r="AC15" s="23">
        <f t="shared" ref="AC15:AC22" si="0">AC14</f>
        <v>0</v>
      </c>
    </row>
    <row r="16" spans="1:31" x14ac:dyDescent="0.25">
      <c r="A16" s="21" t="str">
        <f>IF(A15="","",Tabelid!D4)</f>
        <v>Korruse tehnopind (KTRP):</v>
      </c>
      <c r="B16" s="52">
        <f>IF(A16="","",SUMIFS(Eksplikatsioon!F:F,Eksplikatsioon!A:A,AC16,Eksplikatsioon!C:C,Tabelid!E4))</f>
        <v>17.399999999999999</v>
      </c>
      <c r="D16" s="41"/>
      <c r="AC16" s="23">
        <f t="shared" si="0"/>
        <v>0</v>
      </c>
    </row>
    <row r="17" spans="1:29" x14ac:dyDescent="0.25">
      <c r="A17" s="21" t="str">
        <f>IF(A16="","",Tabelid!D5)</f>
        <v>Korruse netopind (KNP):</v>
      </c>
      <c r="B17" s="52">
        <f>IF(A17="","",SUM(B14:B16)+B22)</f>
        <v>307.40000000000003</v>
      </c>
      <c r="D17" s="41"/>
      <c r="E17" s="28"/>
      <c r="AC17" s="23">
        <f t="shared" si="0"/>
        <v>0</v>
      </c>
    </row>
    <row r="18" spans="1:29" x14ac:dyDescent="0.25">
      <c r="A18" s="21" t="str">
        <f>IF(A17="","",Tabelid!D6)</f>
        <v>Korruse suletud netopind (KSNP):</v>
      </c>
      <c r="B18" s="52">
        <f>IF(A18="","",SUMIFS(Eksplikatsioon!G:G,Eksplikatsioon!A:A,AC18))</f>
        <v>0</v>
      </c>
      <c r="D18" s="41"/>
      <c r="AC18" s="23">
        <f>AC17</f>
        <v>0</v>
      </c>
    </row>
    <row r="19" spans="1:29" x14ac:dyDescent="0.25">
      <c r="A19" s="21" t="str">
        <f>IF(A17="","",Tabelid!D7)</f>
        <v>Korruse kasulik pind (KKP):</v>
      </c>
      <c r="B19" s="57">
        <v>367</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7">
        <v>422.8</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2">
        <f>IF(A21="","",SUMIFS(Eksplikatsioon!F:F,Eksplikatsioon!A:A,AC21,Eksplikatsioon!C:C,Tabelid!E9))</f>
        <v>0</v>
      </c>
      <c r="D21" s="41"/>
      <c r="AC21" s="23">
        <f t="shared" si="0"/>
        <v>0</v>
      </c>
    </row>
    <row r="22" spans="1:29" x14ac:dyDescent="0.25">
      <c r="A22" s="21" t="str">
        <f>IF(A21="","",Tabelid!D10)</f>
        <v>Korruse passiivne vakantsus (KPV):</v>
      </c>
      <c r="B22" s="52">
        <f>IF(A22="","",SUMIFS(Eksplikatsioon!F:F,Eksplikatsioon!A:A,AC22,Eksplikatsioon!C:C,Tabelid!E10))</f>
        <v>0</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2">
        <f>IF(A24="","",SUMIFS(Eksplikatsioon!F:F,Eksplikatsioon!A:A,AC24,Eksplikatsioon!C:C,Tabelid!E12))</f>
        <v>648.1999999999997</v>
      </c>
      <c r="D24" s="41"/>
      <c r="AC24" s="23">
        <f>AC23</f>
        <v>1</v>
      </c>
    </row>
    <row r="25" spans="1:29" x14ac:dyDescent="0.25">
      <c r="A25" s="21" t="str">
        <f>IF(A24="","",Tabelid!D13)</f>
        <v>Korruse vertikaalsete ühendusteede pind (KÜTP):</v>
      </c>
      <c r="B25" s="52">
        <f>IF(A25="","",SUMIFS(Eksplikatsioon!F:F,Eksplikatsioon!A:A,AC25,Eksplikatsioon!C:C,Tabelid!E13))</f>
        <v>37.6</v>
      </c>
      <c r="D25" s="41"/>
      <c r="AC25" s="23">
        <f t="shared" ref="AC25:AC32" si="1">AC24</f>
        <v>1</v>
      </c>
    </row>
    <row r="26" spans="1:29" x14ac:dyDescent="0.25">
      <c r="A26" s="21" t="str">
        <f>IF(A25="","",Tabelid!D14)</f>
        <v>Korruse tehnopind (KTRP):</v>
      </c>
      <c r="B26" s="52">
        <f>IF(A26="","",SUMIFS(Eksplikatsioon!F:F,Eksplikatsioon!A:A,AC26,Eksplikatsioon!C:C,Tabelid!E14))</f>
        <v>1.8</v>
      </c>
      <c r="D26" s="41"/>
      <c r="AC26" s="23">
        <f t="shared" si="1"/>
        <v>1</v>
      </c>
    </row>
    <row r="27" spans="1:29" x14ac:dyDescent="0.25">
      <c r="A27" s="21" t="str">
        <f>IF(A26="","",Tabelid!D15)</f>
        <v>Korruse netopind (KNP):</v>
      </c>
      <c r="B27" s="52">
        <f>IF(A27="","",SUM(B24:B26)+B32)</f>
        <v>687.59999999999968</v>
      </c>
      <c r="D27" s="41"/>
      <c r="AC27" s="23">
        <f t="shared" si="1"/>
        <v>1</v>
      </c>
    </row>
    <row r="28" spans="1:29" x14ac:dyDescent="0.25">
      <c r="A28" s="21" t="str">
        <f>IF(A27="","",Tabelid!D16)</f>
        <v>Korruse suletud netopind (KSNP):</v>
      </c>
      <c r="B28" s="52">
        <f>IF(A28="","",SUMIFS(Eksplikatsioon!G:G,Eksplikatsioon!A:A,AC28))</f>
        <v>0</v>
      </c>
      <c r="D28" s="41"/>
      <c r="AC28" s="23">
        <f>AC27</f>
        <v>1</v>
      </c>
    </row>
    <row r="29" spans="1:29" x14ac:dyDescent="0.25">
      <c r="A29" s="21" t="str">
        <f>IF(A27="","",Tabelid!D17)</f>
        <v>Korruse kasulik pind (KKP):</v>
      </c>
      <c r="B29" s="57">
        <v>759.7</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7">
        <v>840</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2">
        <f>IF(A31="","",SUMIFS(Eksplikatsioon!F:F,Eksplikatsioon!A:A,AC31,Eksplikatsioon!C:C,Tabelid!E19))</f>
        <v>6.7</v>
      </c>
      <c r="AC31" s="23">
        <f t="shared" si="1"/>
        <v>1</v>
      </c>
    </row>
    <row r="32" spans="1:29" x14ac:dyDescent="0.25">
      <c r="A32" s="21" t="str">
        <f>IF(A31="","",Tabelid!D20)</f>
        <v>Korruse passiivne vakantsus (KPV):</v>
      </c>
      <c r="B32" s="52">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2">
        <f>IF(A34="","",SUMIFS(Eksplikatsioon!F:F,Eksplikatsioon!A:A,AC34,Eksplikatsioon!C:C,Tabelid!E22))</f>
        <v>553.79999999999995</v>
      </c>
      <c r="AC34" s="23">
        <f>AC33</f>
        <v>2</v>
      </c>
    </row>
    <row r="35" spans="1:29" x14ac:dyDescent="0.25">
      <c r="A35" s="21" t="str">
        <f>IF(A34="","",Tabelid!D23)</f>
        <v>Korruse vertikaalsete ühendusteede pind (KÜTP):</v>
      </c>
      <c r="B35" s="52">
        <f>IF(A35="","",SUMIFS(Eksplikatsioon!F:F,Eksplikatsioon!A:A,AC35,Eksplikatsioon!C:C,Tabelid!E23))</f>
        <v>48.3</v>
      </c>
      <c r="AC35" s="23">
        <f t="shared" ref="AC35:AC42" si="2">AC34</f>
        <v>2</v>
      </c>
    </row>
    <row r="36" spans="1:29" x14ac:dyDescent="0.25">
      <c r="A36" s="21" t="str">
        <f>IF(A35="","",Tabelid!D24)</f>
        <v>Korruse tehnopind (KTRP):</v>
      </c>
      <c r="B36" s="52">
        <f>IF(A36="","",SUMIFS(Eksplikatsioon!F:F,Eksplikatsioon!A:A,AC36,Eksplikatsioon!C:C,Tabelid!E24))</f>
        <v>10.9</v>
      </c>
      <c r="AC36" s="23">
        <f t="shared" si="2"/>
        <v>2</v>
      </c>
    </row>
    <row r="37" spans="1:29" x14ac:dyDescent="0.25">
      <c r="A37" s="21" t="str">
        <f>IF(A36="","",Tabelid!D25)</f>
        <v>Korruse netopind (KNP):</v>
      </c>
      <c r="B37" s="52">
        <f>IF(A37="","",SUM(B34:B36)+B42)</f>
        <v>612.99999999999989</v>
      </c>
      <c r="AC37" s="23">
        <f t="shared" si="2"/>
        <v>2</v>
      </c>
    </row>
    <row r="38" spans="1:29" x14ac:dyDescent="0.25">
      <c r="A38" s="21" t="str">
        <f>IF(A37="","",Tabelid!D26)</f>
        <v>Korruse suletud netopind (KSNP):</v>
      </c>
      <c r="B38" s="52">
        <f>IF(A38="","",SUMIFS(Eksplikatsioon!G:G,Eksplikatsioon!A:A,AC38))</f>
        <v>0</v>
      </c>
      <c r="AC38" s="23">
        <f>AC37</f>
        <v>2</v>
      </c>
    </row>
    <row r="39" spans="1:29" x14ac:dyDescent="0.25">
      <c r="A39" s="21" t="str">
        <f>IF(A37="","",Tabelid!D27)</f>
        <v>Korruse kasulik pind (KKP):</v>
      </c>
      <c r="B39" s="57">
        <v>770.4</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7">
        <v>849.8</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2">
        <f>IF(A41="","",SUMIFS(Eksplikatsioon!F:F,Eksplikatsioon!A:A,AC41,Eksplikatsioon!C:C,Tabelid!E29))</f>
        <v>0</v>
      </c>
      <c r="AC41" s="23">
        <f t="shared" si="2"/>
        <v>2</v>
      </c>
    </row>
    <row r="42" spans="1:29" x14ac:dyDescent="0.25">
      <c r="A42" s="21" t="str">
        <f>IF(A41="","",Tabelid!D30)</f>
        <v>Korruse passiivne vakantsus (KPV):</v>
      </c>
      <c r="B42" s="52">
        <f>IF(A42="","",SUMIFS(Eksplikatsioon!F:F,Eksplikatsioon!A:A,AC42,Eksplikatsioon!C:C,Tabelid!E30))</f>
        <v>0</v>
      </c>
      <c r="AC42" s="23">
        <f t="shared" si="2"/>
        <v>2</v>
      </c>
    </row>
    <row r="43" spans="1:29" x14ac:dyDescent="0.25">
      <c r="A43" s="10" t="str">
        <f>IF(COUNTIF(Tabelid!G:G,TRUE)/10-Tabelid!H31&gt;0,MIN(Tabelid!F:F)+Tabelid!H31&amp;"."&amp;" Korrus","")</f>
        <v>3. Korrus</v>
      </c>
      <c r="AC43" s="23">
        <f>IFERROR(IF(FIND(".",A43)=3,LEFT(A43,2),LEFT(A43,1))*1,"")</f>
        <v>3</v>
      </c>
    </row>
    <row r="44" spans="1:29" x14ac:dyDescent="0.25">
      <c r="A44" s="21" t="str">
        <f>IF(A43="","",Tabelid!D32)</f>
        <v>Korruse üüritav pind (KÜP):</v>
      </c>
      <c r="B44" s="52">
        <f>IF(A44="","",SUMIFS(Eksplikatsioon!F:F,Eksplikatsioon!A:A,AC44,Eksplikatsioon!C:C,Tabelid!E32))</f>
        <v>277.60000000000008</v>
      </c>
      <c r="AC44" s="23">
        <f>AC43</f>
        <v>3</v>
      </c>
    </row>
    <row r="45" spans="1:29" x14ac:dyDescent="0.25">
      <c r="A45" s="21" t="str">
        <f>IF(A44="","",Tabelid!D33)</f>
        <v>Korruse vertikaalsete ühendusteede pind (KÜTP):</v>
      </c>
      <c r="B45" s="52">
        <f>IF(A45="","",SUMIFS(Eksplikatsioon!F:F,Eksplikatsioon!A:A,AC45,Eksplikatsioon!C:C,Tabelid!E33))</f>
        <v>40.400000000000006</v>
      </c>
      <c r="AC45" s="23">
        <f t="shared" ref="AC45:AC52" si="3">AC44</f>
        <v>3</v>
      </c>
    </row>
    <row r="46" spans="1:29" x14ac:dyDescent="0.25">
      <c r="A46" s="21" t="str">
        <f>IF(A45="","",Tabelid!D34)</f>
        <v>Korruse tehnopind (KTRP):</v>
      </c>
      <c r="B46" s="52">
        <f>IF(A46="","",SUMIFS(Eksplikatsioon!F:F,Eksplikatsioon!A:A,AC46,Eksplikatsioon!C:C,Tabelid!E34))</f>
        <v>173.5</v>
      </c>
      <c r="AC46" s="23">
        <f t="shared" si="3"/>
        <v>3</v>
      </c>
    </row>
    <row r="47" spans="1:29" x14ac:dyDescent="0.25">
      <c r="A47" s="21" t="str">
        <f>IF(A46="","",Tabelid!D35)</f>
        <v>Korruse netopind (KNP):</v>
      </c>
      <c r="B47" s="52">
        <f>IF(A47="","",SUM(B44:B46)+B52)</f>
        <v>491.50000000000011</v>
      </c>
      <c r="AC47" s="23">
        <f t="shared" si="3"/>
        <v>3</v>
      </c>
    </row>
    <row r="48" spans="1:29" x14ac:dyDescent="0.25">
      <c r="A48" s="21" t="str">
        <f>IF(A47="","",Tabelid!D36)</f>
        <v>Korruse suletud netopind (KSNP):</v>
      </c>
      <c r="B48" s="52">
        <f>IF(A48="","",SUMIFS(Eksplikatsioon!G:G,Eksplikatsioon!A:A,AC48))</f>
        <v>0</v>
      </c>
      <c r="AC48" s="23">
        <f>AC47</f>
        <v>3</v>
      </c>
    </row>
    <row r="49" spans="1:29" x14ac:dyDescent="0.25">
      <c r="A49" s="21" t="str">
        <f>IF(A47="","",Tabelid!D37)</f>
        <v>Korruse kasulik pind (KKP):</v>
      </c>
      <c r="B49" s="57">
        <v>711.6</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25">
      <c r="A50" s="21" t="str">
        <f>IF(A49="","",Tabelid!D38)</f>
        <v>Korruse brutopind (KBP):</v>
      </c>
      <c r="B50" s="57">
        <v>800.6</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25">
      <c r="A51" s="21" t="str">
        <f>IF(A50="","",Tabelid!D39)</f>
        <v>Korruse avatud netopind (KANP):</v>
      </c>
      <c r="B51" s="52">
        <f>IF(A51="","",SUMIFS(Eksplikatsioon!F:F,Eksplikatsioon!A:A,AC51,Eksplikatsioon!C:C,Tabelid!E39))</f>
        <v>0</v>
      </c>
      <c r="AC51" s="23">
        <f t="shared" si="3"/>
        <v>3</v>
      </c>
    </row>
    <row r="52" spans="1:29" x14ac:dyDescent="0.25">
      <c r="A52" s="21" t="str">
        <f>IF(A51="","",Tabelid!D40)</f>
        <v>Korruse passiivne vakantsus (KPV):</v>
      </c>
      <c r="B52" s="52">
        <f>IF(A52="","",SUMIFS(Eksplikatsioon!F:F,Eksplikatsioon!A:A,AC52,Eksplikatsioon!C:C,Tabelid!E40))</f>
        <v>0</v>
      </c>
      <c r="AC52" s="23">
        <f t="shared" si="3"/>
        <v>3</v>
      </c>
    </row>
    <row r="53" spans="1:29" x14ac:dyDescent="0.25">
      <c r="A53" s="10" t="str">
        <f>IF(COUNTIF(Tabelid!G:G,TRUE)/10-Tabelid!H41&gt;0,MIN(Tabelid!F:F)+Tabelid!H41&amp;"."&amp;" Korrus","")</f>
        <v>4. Korrus</v>
      </c>
      <c r="AC53" s="23">
        <f>IFERROR(IF(FIND(".",A53)=3,LEFT(A53,2),LEFT(A53,1))*1,"")</f>
        <v>4</v>
      </c>
    </row>
    <row r="54" spans="1:29" x14ac:dyDescent="0.25">
      <c r="A54" s="21" t="str">
        <f>IF(A53="","",Tabelid!D42)</f>
        <v>Korruse üüritav pind (KÜP):</v>
      </c>
      <c r="B54" s="52">
        <f>IF(A54="","",SUMIFS(Eksplikatsioon!F:F,Eksplikatsioon!A:A,AC54,Eksplikatsioon!C:C,Tabelid!E42))</f>
        <v>203.2</v>
      </c>
      <c r="AC54" s="23">
        <f>AC53</f>
        <v>4</v>
      </c>
    </row>
    <row r="55" spans="1:29" x14ac:dyDescent="0.25">
      <c r="A55" s="21" t="str">
        <f>IF(A54="","",Tabelid!D43)</f>
        <v>Korruse vertikaalsete ühendusteede pind (KÜTP):</v>
      </c>
      <c r="B55" s="52">
        <f>IF(A55="","",SUMIFS(Eksplikatsioon!F:F,Eksplikatsioon!A:A,AC55,Eksplikatsioon!C:C,Tabelid!E43))</f>
        <v>30.8</v>
      </c>
      <c r="AC55" s="23">
        <f t="shared" ref="AC55:AC62" si="4">AC54</f>
        <v>4</v>
      </c>
    </row>
    <row r="56" spans="1:29" x14ac:dyDescent="0.25">
      <c r="A56" s="21" t="str">
        <f>IF(A55="","",Tabelid!D44)</f>
        <v>Korruse tehnopind (KTRP):</v>
      </c>
      <c r="B56" s="52">
        <f>IF(A56="","",SUMIFS(Eksplikatsioon!F:F,Eksplikatsioon!A:A,AC56,Eksplikatsioon!C:C,Tabelid!E44))</f>
        <v>5.5</v>
      </c>
      <c r="AC56" s="23">
        <f t="shared" si="4"/>
        <v>4</v>
      </c>
    </row>
    <row r="57" spans="1:29" x14ac:dyDescent="0.25">
      <c r="A57" s="21" t="str">
        <f>IF(A56="","",Tabelid!D45)</f>
        <v>Korruse netopind (KNP):</v>
      </c>
      <c r="B57" s="52">
        <f>IF(A57="","",SUM(B54:B56)+B62)</f>
        <v>239.5</v>
      </c>
      <c r="AC57" s="23">
        <f t="shared" si="4"/>
        <v>4</v>
      </c>
    </row>
    <row r="58" spans="1:29" x14ac:dyDescent="0.25">
      <c r="A58" s="21" t="str">
        <f>IF(A57="","",Tabelid!D46)</f>
        <v>Korruse suletud netopind (KSNP):</v>
      </c>
      <c r="B58" s="52">
        <f>IF(A58="","",SUMIFS(Eksplikatsioon!G:G,Eksplikatsioon!A:A,AC58))</f>
        <v>0</v>
      </c>
      <c r="AC58" s="23">
        <f>AC57</f>
        <v>4</v>
      </c>
    </row>
    <row r="59" spans="1:29" x14ac:dyDescent="0.25">
      <c r="A59" s="21" t="str">
        <f>IF(A57="","",Tabelid!D47)</f>
        <v>Korruse kasulik pind (KKP):</v>
      </c>
      <c r="B59" s="57">
        <v>295.2</v>
      </c>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x14ac:dyDescent="0.25">
      <c r="A60" s="21" t="str">
        <f>IF(A59="","",Tabelid!D48)</f>
        <v>Korruse brutopind (KBP):</v>
      </c>
      <c r="B60" s="57">
        <v>373.1</v>
      </c>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x14ac:dyDescent="0.25">
      <c r="A61" s="21" t="str">
        <f>IF(A60="","",Tabelid!D49)</f>
        <v>Korruse avatud netopind (KANP):</v>
      </c>
      <c r="B61" s="52">
        <f>IF(A61="","",SUMIFS(Eksplikatsioon!F:F,Eksplikatsioon!A:A,AC61,Eksplikatsioon!C:C,Tabelid!E49))</f>
        <v>0</v>
      </c>
      <c r="AC61" s="23">
        <f t="shared" si="4"/>
        <v>4</v>
      </c>
    </row>
    <row r="62" spans="1:29" x14ac:dyDescent="0.25">
      <c r="A62" s="21" t="str">
        <f>IF(A61="","",Tabelid!D50)</f>
        <v>Korruse passiivne vakantsus (KPV):</v>
      </c>
      <c r="B62" s="52">
        <f>IF(A62="","",SUMIFS(Eksplikatsioon!F:F,Eksplikatsioon!A:A,AC62,Eksplikatsioon!C:C,Tabelid!E50))</f>
        <v>0</v>
      </c>
      <c r="AC62" s="23">
        <f t="shared" si="4"/>
        <v>4</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2" t="str">
        <f>IF(A64="","",SUMIFS(Eksplikatsioon!F:F,Eksplikatsioon!A:A,AC64,Eksplikatsioon!C:C,Tabelid!E52))</f>
        <v/>
      </c>
      <c r="AC64" s="23" t="str">
        <f>AC63</f>
        <v/>
      </c>
    </row>
    <row r="65" spans="1:29" x14ac:dyDescent="0.25">
      <c r="A65" s="21" t="str">
        <f>IF(A64="","",Tabelid!D53)</f>
        <v/>
      </c>
      <c r="B65" s="52" t="str">
        <f>IF(A65="","",SUMIFS(Eksplikatsioon!F:F,Eksplikatsioon!A:A,AC65,Eksplikatsioon!C:C,Tabelid!E53))</f>
        <v/>
      </c>
      <c r="AC65" s="23" t="str">
        <f t="shared" ref="AC65:AC72" si="5">AC64</f>
        <v/>
      </c>
    </row>
    <row r="66" spans="1:29" x14ac:dyDescent="0.25">
      <c r="A66" s="21" t="str">
        <f>IF(A65="","",Tabelid!D54)</f>
        <v/>
      </c>
      <c r="B66" s="52" t="str">
        <f>IF(A66="","",SUMIFS(Eksplikatsioon!F:F,Eksplikatsioon!A:A,AC66,Eksplikatsioon!C:C,Tabelid!E54))</f>
        <v/>
      </c>
      <c r="AC66" s="23" t="str">
        <f t="shared" si="5"/>
        <v/>
      </c>
    </row>
    <row r="67" spans="1:29" x14ac:dyDescent="0.25">
      <c r="A67" s="21" t="str">
        <f>IF(A66="","",Tabelid!D55)</f>
        <v/>
      </c>
      <c r="B67" s="52" t="str">
        <f>IF(A67="","",SUM(B64:B66)+B72)</f>
        <v/>
      </c>
      <c r="AC67" s="23" t="str">
        <f t="shared" si="5"/>
        <v/>
      </c>
    </row>
    <row r="68" spans="1:29" x14ac:dyDescent="0.25">
      <c r="A68" s="21" t="str">
        <f>IF(A67="","",Tabelid!D56)</f>
        <v/>
      </c>
      <c r="B68" s="52" t="str">
        <f>IF(A68="","",SUMIFS(Eksplikatsioon!G:G,Eksplikatsioon!A:A,AC68))</f>
        <v/>
      </c>
      <c r="AC68" s="23" t="str">
        <f>AC67</f>
        <v/>
      </c>
    </row>
    <row r="69" spans="1:29" x14ac:dyDescent="0.25">
      <c r="A69" s="21" t="str">
        <f>IF(A67="","",Tabelid!D57)</f>
        <v/>
      </c>
      <c r="B69" s="57"/>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7"/>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2" t="str">
        <f>IF(A71="","",SUMIFS(Eksplikatsioon!F:F,Eksplikatsioon!A:A,AC71,Eksplikatsioon!C:C,Tabelid!E59))</f>
        <v/>
      </c>
      <c r="AC71" s="23" t="str">
        <f t="shared" si="5"/>
        <v/>
      </c>
    </row>
    <row r="72" spans="1:29" x14ac:dyDescent="0.25">
      <c r="A72" s="21" t="str">
        <f>IF(A71="","",Tabelid!D60)</f>
        <v/>
      </c>
      <c r="B72" s="52"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2" t="str">
        <f>IF(A74="","",SUMIFS(Eksplikatsioon!F:F,Eksplikatsioon!A:A,AC74,Eksplikatsioon!C:C,Tabelid!E62))</f>
        <v/>
      </c>
      <c r="AC74" s="23" t="str">
        <f>AC73</f>
        <v/>
      </c>
    </row>
    <row r="75" spans="1:29" x14ac:dyDescent="0.25">
      <c r="A75" s="21" t="str">
        <f>IF(A74="","",Tabelid!D63)</f>
        <v/>
      </c>
      <c r="B75" s="52" t="str">
        <f>IF(A75="","",SUMIFS(Eksplikatsioon!F:F,Eksplikatsioon!A:A,AC75,Eksplikatsioon!C:C,Tabelid!E63))</f>
        <v/>
      </c>
      <c r="AC75" s="23" t="str">
        <f t="shared" ref="AC75:AC82" si="6">AC74</f>
        <v/>
      </c>
    </row>
    <row r="76" spans="1:29" x14ac:dyDescent="0.25">
      <c r="A76" s="21" t="str">
        <f>IF(A75="","",Tabelid!D64)</f>
        <v/>
      </c>
      <c r="B76" s="52" t="str">
        <f>IF(A76="","",SUMIFS(Eksplikatsioon!F:F,Eksplikatsioon!A:A,AC76,Eksplikatsioon!C:C,Tabelid!E64))</f>
        <v/>
      </c>
      <c r="AC76" s="23" t="str">
        <f t="shared" si="6"/>
        <v/>
      </c>
    </row>
    <row r="77" spans="1:29" x14ac:dyDescent="0.25">
      <c r="A77" s="21" t="str">
        <f>IF(A76="","",Tabelid!D65)</f>
        <v/>
      </c>
      <c r="B77" s="52" t="str">
        <f>IF(A77="","",SUM(B74:B76)+B82)</f>
        <v/>
      </c>
      <c r="AC77" s="23" t="str">
        <f t="shared" si="6"/>
        <v/>
      </c>
    </row>
    <row r="78" spans="1:29" x14ac:dyDescent="0.25">
      <c r="A78" s="21" t="str">
        <f>IF(A77="","",Tabelid!D66)</f>
        <v/>
      </c>
      <c r="B78" s="52" t="str">
        <f>IF(A78="","",SUMIFS(Eksplikatsioon!G:G,Eksplikatsioon!A:A,AC78))</f>
        <v/>
      </c>
      <c r="AC78" s="23" t="str">
        <f>AC77</f>
        <v/>
      </c>
    </row>
    <row r="79" spans="1:29" x14ac:dyDescent="0.25">
      <c r="A79" s="21" t="str">
        <f>IF(A77="","",Tabelid!D67)</f>
        <v/>
      </c>
      <c r="B79" s="57"/>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7"/>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2" t="str">
        <f>IF(A81="","",SUMIFS(Eksplikatsioon!F:F,Eksplikatsioon!A:A,AC81,Eksplikatsioon!C:C,Tabelid!E69))</f>
        <v/>
      </c>
      <c r="AC81" s="23" t="str">
        <f t="shared" si="6"/>
        <v/>
      </c>
    </row>
    <row r="82" spans="1:29" x14ac:dyDescent="0.25">
      <c r="A82" s="21" t="str">
        <f>IF(A81="","",Tabelid!D70)</f>
        <v/>
      </c>
      <c r="B82" s="52"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2" t="str">
        <f>IF(A84="","",SUMIFS(Eksplikatsioon!F:F,Eksplikatsioon!A:A,AC84,Eksplikatsioon!C:C,Tabelid!E72))</f>
        <v/>
      </c>
      <c r="AC84" s="23" t="str">
        <f>AC83</f>
        <v/>
      </c>
    </row>
    <row r="85" spans="1:29" x14ac:dyDescent="0.25">
      <c r="A85" s="21" t="str">
        <f>IF(A84="","",Tabelid!D73)</f>
        <v/>
      </c>
      <c r="B85" s="52" t="str">
        <f>IF(A85="","",SUMIFS(Eksplikatsioon!F:F,Eksplikatsioon!A:A,AC85,Eksplikatsioon!C:C,Tabelid!E73))</f>
        <v/>
      </c>
      <c r="AC85" s="23" t="str">
        <f t="shared" ref="AC85:AC92" si="7">AC84</f>
        <v/>
      </c>
    </row>
    <row r="86" spans="1:29" x14ac:dyDescent="0.25">
      <c r="A86" s="21" t="str">
        <f>IF(A85="","",Tabelid!D74)</f>
        <v/>
      </c>
      <c r="B86" s="52" t="str">
        <f>IF(A86="","",SUMIFS(Eksplikatsioon!F:F,Eksplikatsioon!A:A,AC86,Eksplikatsioon!C:C,Tabelid!E74))</f>
        <v/>
      </c>
      <c r="AC86" s="23" t="str">
        <f t="shared" si="7"/>
        <v/>
      </c>
    </row>
    <row r="87" spans="1:29" x14ac:dyDescent="0.25">
      <c r="A87" s="21" t="str">
        <f>IF(A86="","",Tabelid!D75)</f>
        <v/>
      </c>
      <c r="B87" s="52" t="str">
        <f>IF(A87="","",SUM(B84:B86)+B92)</f>
        <v/>
      </c>
      <c r="AC87" s="23" t="str">
        <f t="shared" si="7"/>
        <v/>
      </c>
    </row>
    <row r="88" spans="1:29" x14ac:dyDescent="0.25">
      <c r="A88" s="21" t="str">
        <f>IF(A87="","",Tabelid!D76)</f>
        <v/>
      </c>
      <c r="B88" s="52" t="str">
        <f>IF(A88="","",SUMIFS(Eksplikatsioon!G:G,Eksplikatsioon!A:A,AC88))</f>
        <v/>
      </c>
      <c r="AC88" s="23" t="str">
        <f>AC87</f>
        <v/>
      </c>
    </row>
    <row r="89" spans="1:29" x14ac:dyDescent="0.25">
      <c r="A89" s="21" t="str">
        <f>IF(A87="","",Tabelid!D77)</f>
        <v/>
      </c>
      <c r="B89" s="57"/>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7"/>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2" t="str">
        <f>IF(A91="","",SUMIFS(Eksplikatsioon!F:F,Eksplikatsioon!A:A,AC91,Eksplikatsioon!C:C,Tabelid!E79))</f>
        <v/>
      </c>
      <c r="AC91" s="23" t="str">
        <f t="shared" si="7"/>
        <v/>
      </c>
    </row>
    <row r="92" spans="1:29" x14ac:dyDescent="0.25">
      <c r="A92" s="21" t="str">
        <f>IF(A91="","",Tabelid!D80)</f>
        <v/>
      </c>
      <c r="B92" s="52"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2" t="str">
        <f>IF(A94="","",SUMIFS(Eksplikatsioon!F:F,Eksplikatsioon!A:A,AC94,Eksplikatsioon!C:C,Tabelid!E82))</f>
        <v/>
      </c>
      <c r="AC94" s="23" t="str">
        <f>AC93</f>
        <v/>
      </c>
    </row>
    <row r="95" spans="1:29" x14ac:dyDescent="0.25">
      <c r="A95" s="21" t="str">
        <f>IF(A94="","",Tabelid!D83)</f>
        <v/>
      </c>
      <c r="B95" s="52" t="str">
        <f>IF(A95="","",SUMIFS(Eksplikatsioon!F:F,Eksplikatsioon!A:A,AC95,Eksplikatsioon!C:C,Tabelid!E83))</f>
        <v/>
      </c>
      <c r="AC95" s="23" t="str">
        <f t="shared" ref="AC95:AC102" si="8">AC94</f>
        <v/>
      </c>
    </row>
    <row r="96" spans="1:29" x14ac:dyDescent="0.25">
      <c r="A96" s="21" t="str">
        <f>IF(A95="","",Tabelid!D84)</f>
        <v/>
      </c>
      <c r="B96" s="52" t="str">
        <f>IF(A96="","",SUMIFS(Eksplikatsioon!F:F,Eksplikatsioon!A:A,AC96,Eksplikatsioon!C:C,Tabelid!E84))</f>
        <v/>
      </c>
      <c r="AC96" s="23" t="str">
        <f t="shared" si="8"/>
        <v/>
      </c>
    </row>
    <row r="97" spans="1:29" x14ac:dyDescent="0.25">
      <c r="A97" s="21" t="str">
        <f>IF(A96="","",Tabelid!D85)</f>
        <v/>
      </c>
      <c r="B97" s="52" t="str">
        <f>IF(A97="","",SUM(B94:B96)+B102)</f>
        <v/>
      </c>
      <c r="AC97" s="23" t="str">
        <f t="shared" si="8"/>
        <v/>
      </c>
    </row>
    <row r="98" spans="1:29" x14ac:dyDescent="0.25">
      <c r="A98" s="21" t="str">
        <f>IF(A97="","",Tabelid!D86)</f>
        <v/>
      </c>
      <c r="B98" s="52" t="str">
        <f>IF(A98="","",SUMIFS(Eksplikatsioon!G:G,Eksplikatsioon!A:A,AC98))</f>
        <v/>
      </c>
      <c r="AC98" s="23" t="str">
        <f>AC97</f>
        <v/>
      </c>
    </row>
    <row r="99" spans="1:29" x14ac:dyDescent="0.25">
      <c r="A99" s="21" t="str">
        <f>IF(A97="","",Tabelid!D87)</f>
        <v/>
      </c>
      <c r="B99" s="57"/>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7"/>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2" t="str">
        <f>IF(A101="","",SUMIFS(Eksplikatsioon!F:F,Eksplikatsioon!A:A,AC101,Eksplikatsioon!C:C,Tabelid!E89))</f>
        <v/>
      </c>
      <c r="AC101" s="23" t="str">
        <f t="shared" si="8"/>
        <v/>
      </c>
    </row>
    <row r="102" spans="1:29" x14ac:dyDescent="0.25">
      <c r="A102" s="21" t="str">
        <f>IF(A101="","",Tabelid!D90)</f>
        <v/>
      </c>
      <c r="B102" s="52"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2" t="str">
        <f>IF(A104="","",SUMIFS(Eksplikatsioon!F:F,Eksplikatsioon!A:A,AC104,Eksplikatsioon!C:C,Tabelid!E92))</f>
        <v/>
      </c>
      <c r="AC104" s="23" t="str">
        <f>AC103</f>
        <v/>
      </c>
    </row>
    <row r="105" spans="1:29" x14ac:dyDescent="0.25">
      <c r="A105" s="21" t="str">
        <f>IF(A104="","",Tabelid!D93)</f>
        <v/>
      </c>
      <c r="B105" s="52" t="str">
        <f>IF(A105="","",SUMIFS(Eksplikatsioon!F:F,Eksplikatsioon!A:A,AC105,Eksplikatsioon!C:C,Tabelid!E93))</f>
        <v/>
      </c>
      <c r="AC105" s="23" t="str">
        <f t="shared" ref="AC105:AC112" si="9">AC104</f>
        <v/>
      </c>
    </row>
    <row r="106" spans="1:29" x14ac:dyDescent="0.25">
      <c r="A106" s="21" t="str">
        <f>IF(A105="","",Tabelid!D94)</f>
        <v/>
      </c>
      <c r="B106" s="52" t="str">
        <f>IF(A106="","",SUMIFS(Eksplikatsioon!F:F,Eksplikatsioon!A:A,AC106,Eksplikatsioon!C:C,Tabelid!E94))</f>
        <v/>
      </c>
      <c r="AC106" s="23" t="str">
        <f t="shared" si="9"/>
        <v/>
      </c>
    </row>
    <row r="107" spans="1:29" x14ac:dyDescent="0.25">
      <c r="A107" s="21" t="str">
        <f>IF(A106="","",Tabelid!D95)</f>
        <v/>
      </c>
      <c r="B107" s="52" t="str">
        <f>IF(A107="","",SUM(B104:B106)+B112)</f>
        <v/>
      </c>
      <c r="AC107" s="23" t="str">
        <f t="shared" si="9"/>
        <v/>
      </c>
    </row>
    <row r="108" spans="1:29" x14ac:dyDescent="0.25">
      <c r="A108" s="21" t="str">
        <f>IF(A107="","",Tabelid!D96)</f>
        <v/>
      </c>
      <c r="B108" s="52" t="str">
        <f>IF(A108="","",SUMIFS(Eksplikatsioon!G:G,Eksplikatsioon!A:A,AC108))</f>
        <v/>
      </c>
      <c r="AC108" s="23" t="str">
        <f>AC107</f>
        <v/>
      </c>
    </row>
    <row r="109" spans="1:29" x14ac:dyDescent="0.25">
      <c r="A109" s="21" t="str">
        <f>IF(A107="","",Tabelid!D97)</f>
        <v/>
      </c>
      <c r="B109" s="57"/>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7"/>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2" t="str">
        <f>IF(A111="","",SUMIFS(Eksplikatsioon!F:F,Eksplikatsioon!A:A,AC111,Eksplikatsioon!C:C,Tabelid!E99))</f>
        <v/>
      </c>
      <c r="AC111" s="23" t="str">
        <f t="shared" si="9"/>
        <v/>
      </c>
    </row>
    <row r="112" spans="1:29" x14ac:dyDescent="0.25">
      <c r="A112" s="21" t="str">
        <f>IF(A111="","",Tabelid!D100)</f>
        <v/>
      </c>
      <c r="B112" s="52"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2" t="str">
        <f>IF(A114="","",SUMIFS(Eksplikatsioon!F:F,Eksplikatsioon!A:A,AC114,Eksplikatsioon!C:C,Tabelid!E102))</f>
        <v/>
      </c>
      <c r="AC114" s="23" t="str">
        <f>AC113</f>
        <v/>
      </c>
    </row>
    <row r="115" spans="1:29" x14ac:dyDescent="0.25">
      <c r="A115" s="21" t="str">
        <f>IF(A114="","",Tabelid!D103)</f>
        <v/>
      </c>
      <c r="B115" s="52" t="str">
        <f>IF(A115="","",SUMIFS(Eksplikatsioon!F:F,Eksplikatsioon!A:A,AC115,Eksplikatsioon!C:C,Tabelid!E103))</f>
        <v/>
      </c>
      <c r="AC115" s="23" t="str">
        <f t="shared" ref="AC115:AC122" si="10">AC114</f>
        <v/>
      </c>
    </row>
    <row r="116" spans="1:29" x14ac:dyDescent="0.25">
      <c r="A116" s="21" t="str">
        <f>IF(A115="","",Tabelid!D104)</f>
        <v/>
      </c>
      <c r="B116" s="52" t="str">
        <f>IF(A116="","",SUMIFS(Eksplikatsioon!F:F,Eksplikatsioon!A:A,AC116,Eksplikatsioon!C:C,Tabelid!E104))</f>
        <v/>
      </c>
      <c r="AC116" s="23" t="str">
        <f t="shared" si="10"/>
        <v/>
      </c>
    </row>
    <row r="117" spans="1:29" x14ac:dyDescent="0.25">
      <c r="A117" s="21" t="str">
        <f>IF(A116="","",Tabelid!D105)</f>
        <v/>
      </c>
      <c r="B117" s="52" t="str">
        <f>IF(A117="","",SUM(B114:B116)+B122)</f>
        <v/>
      </c>
      <c r="AC117" s="23" t="str">
        <f t="shared" si="10"/>
        <v/>
      </c>
    </row>
    <row r="118" spans="1:29" x14ac:dyDescent="0.25">
      <c r="A118" s="21" t="str">
        <f>IF(A117="","",Tabelid!D106)</f>
        <v/>
      </c>
      <c r="B118" s="52" t="str">
        <f>IF(A118="","",SUMIFS(Eksplikatsioon!G:G,Eksplikatsioon!A:A,AC118))</f>
        <v/>
      </c>
      <c r="AC118" s="23" t="str">
        <f>AC117</f>
        <v/>
      </c>
    </row>
    <row r="119" spans="1:29" x14ac:dyDescent="0.25">
      <c r="A119" s="21" t="str">
        <f>IF(A117="","",Tabelid!D107)</f>
        <v/>
      </c>
      <c r="B119" s="57"/>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7"/>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2" t="str">
        <f>IF(A121="","",SUMIFS(Eksplikatsioon!F:F,Eksplikatsioon!A:A,AC121,Eksplikatsioon!C:C,Tabelid!E109))</f>
        <v/>
      </c>
      <c r="AC121" s="23" t="str">
        <f t="shared" si="10"/>
        <v/>
      </c>
    </row>
    <row r="122" spans="1:29" x14ac:dyDescent="0.25">
      <c r="A122" s="21" t="str">
        <f>IF(A121="","",Tabelid!D110)</f>
        <v/>
      </c>
      <c r="B122" s="52"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2" t="str">
        <f>IF(A124="","",SUMIFS(Eksplikatsioon!F:F,Eksplikatsioon!A:A,AC124,Eksplikatsioon!C:C,Tabelid!E112))</f>
        <v/>
      </c>
      <c r="AC124" s="23" t="str">
        <f>AC123</f>
        <v/>
      </c>
    </row>
    <row r="125" spans="1:29" x14ac:dyDescent="0.25">
      <c r="A125" s="21" t="str">
        <f>IF(A124="","",Tabelid!D113)</f>
        <v/>
      </c>
      <c r="B125" s="52" t="str">
        <f>IF(A125="","",SUMIFS(Eksplikatsioon!F:F,Eksplikatsioon!A:A,AC125,Eksplikatsioon!C:C,Tabelid!E113))</f>
        <v/>
      </c>
      <c r="AC125" s="23" t="str">
        <f t="shared" ref="AC125:AC132" si="11">AC124</f>
        <v/>
      </c>
    </row>
    <row r="126" spans="1:29" x14ac:dyDescent="0.25">
      <c r="A126" s="21" t="str">
        <f>IF(A125="","",Tabelid!D114)</f>
        <v/>
      </c>
      <c r="B126" s="52" t="str">
        <f>IF(A126="","",SUMIFS(Eksplikatsioon!F:F,Eksplikatsioon!A:A,AC126,Eksplikatsioon!C:C,Tabelid!E114))</f>
        <v/>
      </c>
      <c r="AC126" s="23" t="str">
        <f t="shared" si="11"/>
        <v/>
      </c>
    </row>
    <row r="127" spans="1:29" x14ac:dyDescent="0.25">
      <c r="A127" s="21" t="str">
        <f>IF(A126="","",Tabelid!D115)</f>
        <v/>
      </c>
      <c r="B127" s="52" t="str">
        <f>IF(A127="","",SUM(B124:B126)+B132)</f>
        <v/>
      </c>
      <c r="AC127" s="23" t="str">
        <f t="shared" si="11"/>
        <v/>
      </c>
    </row>
    <row r="128" spans="1:29" x14ac:dyDescent="0.25">
      <c r="A128" s="21" t="str">
        <f>IF(A127="","",Tabelid!D116)</f>
        <v/>
      </c>
      <c r="B128" s="52" t="str">
        <f>IF(A128="","",SUMIFS(Eksplikatsioon!G:G,Eksplikatsioon!A:A,AC128))</f>
        <v/>
      </c>
      <c r="AC128" s="23" t="str">
        <f>AC127</f>
        <v/>
      </c>
    </row>
    <row r="129" spans="1:29" x14ac:dyDescent="0.25">
      <c r="A129" s="21" t="str">
        <f>IF(A127="","",Tabelid!D117)</f>
        <v/>
      </c>
      <c r="B129" s="57"/>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7"/>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2" t="str">
        <f>IF(A131="","",SUMIFS(Eksplikatsioon!F:F,Eksplikatsioon!A:A,AC131,Eksplikatsioon!C:C,Tabelid!E119))</f>
        <v/>
      </c>
      <c r="AC131" s="23" t="str">
        <f t="shared" si="11"/>
        <v/>
      </c>
    </row>
    <row r="132" spans="1:29" x14ac:dyDescent="0.25">
      <c r="A132" s="21" t="str">
        <f>IF(A131="","",Tabelid!D120)</f>
        <v/>
      </c>
      <c r="B132" s="52"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2" t="str">
        <f>IF(A134="","",SUMIFS(Eksplikatsioon!F:F,Eksplikatsioon!A:A,AC134,Eksplikatsioon!C:C,Tabelid!E122))</f>
        <v/>
      </c>
      <c r="AC134" s="23" t="str">
        <f>AC133</f>
        <v/>
      </c>
    </row>
    <row r="135" spans="1:29" x14ac:dyDescent="0.25">
      <c r="A135" s="21" t="str">
        <f>IF(A134="","",Tabelid!D123)</f>
        <v/>
      </c>
      <c r="B135" s="52" t="str">
        <f>IF(A135="","",SUMIFS(Eksplikatsioon!F:F,Eksplikatsioon!A:A,AC135,Eksplikatsioon!C:C,Tabelid!E123))</f>
        <v/>
      </c>
      <c r="AC135" s="23" t="str">
        <f t="shared" ref="AC135:AC142" si="12">AC134</f>
        <v/>
      </c>
    </row>
    <row r="136" spans="1:29" x14ac:dyDescent="0.25">
      <c r="A136" s="21" t="str">
        <f>IF(A135="","",Tabelid!D124)</f>
        <v/>
      </c>
      <c r="B136" s="52" t="str">
        <f>IF(A136="","",SUMIFS(Eksplikatsioon!F:F,Eksplikatsioon!A:A,AC136,Eksplikatsioon!C:C,Tabelid!E124))</f>
        <v/>
      </c>
      <c r="AC136" s="23" t="str">
        <f t="shared" si="12"/>
        <v/>
      </c>
    </row>
    <row r="137" spans="1:29" x14ac:dyDescent="0.25">
      <c r="A137" s="21" t="str">
        <f>IF(A136="","",Tabelid!D125)</f>
        <v/>
      </c>
      <c r="B137" s="52" t="str">
        <f>IF(A137="","",SUM(B134:B136)+B142)</f>
        <v/>
      </c>
      <c r="AC137" s="23" t="str">
        <f t="shared" si="12"/>
        <v/>
      </c>
    </row>
    <row r="138" spans="1:29" x14ac:dyDescent="0.25">
      <c r="A138" s="21" t="str">
        <f>IF(A137="","",Tabelid!D126)</f>
        <v/>
      </c>
      <c r="B138" s="52" t="str">
        <f>IF(A138="","",SUMIFS(Eksplikatsioon!G:G,Eksplikatsioon!A:A,AC138))</f>
        <v/>
      </c>
      <c r="AC138" s="23" t="str">
        <f>AC137</f>
        <v/>
      </c>
    </row>
    <row r="139" spans="1:29" x14ac:dyDescent="0.25">
      <c r="A139" s="21" t="str">
        <f>IF(A137="","",Tabelid!D127)</f>
        <v/>
      </c>
      <c r="B139" s="57"/>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7"/>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2" t="str">
        <f>IF(A141="","",SUMIFS(Eksplikatsioon!F:F,Eksplikatsioon!A:A,AC141,Eksplikatsioon!C:C,Tabelid!E129))</f>
        <v/>
      </c>
      <c r="AC141" s="23" t="str">
        <f t="shared" si="12"/>
        <v/>
      </c>
    </row>
    <row r="142" spans="1:29" x14ac:dyDescent="0.25">
      <c r="A142" s="21" t="str">
        <f>IF(A141="","",Tabelid!D130)</f>
        <v/>
      </c>
      <c r="B142" s="52"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2" t="str">
        <f>IF(A144="","",SUMIFS(Eksplikatsioon!F:F,Eksplikatsioon!A:A,AC144,Eksplikatsioon!C:C,Tabelid!E132))</f>
        <v/>
      </c>
      <c r="AC144" s="23" t="str">
        <f>AC143</f>
        <v/>
      </c>
    </row>
    <row r="145" spans="1:29" x14ac:dyDescent="0.25">
      <c r="A145" s="21" t="str">
        <f>IF(A144="","",Tabelid!D133)</f>
        <v/>
      </c>
      <c r="B145" s="52" t="str">
        <f>IF(A145="","",SUMIFS(Eksplikatsioon!F:F,Eksplikatsioon!A:A,AC145,Eksplikatsioon!C:C,Tabelid!E133))</f>
        <v/>
      </c>
      <c r="AC145" s="23" t="str">
        <f t="shared" ref="AC145:AC152" si="13">AC144</f>
        <v/>
      </c>
    </row>
    <row r="146" spans="1:29" x14ac:dyDescent="0.25">
      <c r="A146" s="21" t="str">
        <f>IF(A145="","",Tabelid!D134)</f>
        <v/>
      </c>
      <c r="B146" s="52" t="str">
        <f>IF(A146="","",SUMIFS(Eksplikatsioon!F:F,Eksplikatsioon!A:A,AC146,Eksplikatsioon!C:C,Tabelid!E134))</f>
        <v/>
      </c>
      <c r="AC146" s="23" t="str">
        <f t="shared" si="13"/>
        <v/>
      </c>
    </row>
    <row r="147" spans="1:29" x14ac:dyDescent="0.25">
      <c r="A147" s="21" t="str">
        <f>IF(A146="","",Tabelid!D135)</f>
        <v/>
      </c>
      <c r="B147" s="52" t="str">
        <f>IF(A147="","",SUM(B144:B146)+B152)</f>
        <v/>
      </c>
      <c r="AC147" s="23" t="str">
        <f t="shared" si="13"/>
        <v/>
      </c>
    </row>
    <row r="148" spans="1:29" x14ac:dyDescent="0.25">
      <c r="A148" s="21" t="str">
        <f>IF(A147="","",Tabelid!D136)</f>
        <v/>
      </c>
      <c r="B148" s="52" t="str">
        <f>IF(A148="","",SUMIFS(Eksplikatsioon!G:G,Eksplikatsioon!A:A,AC148))</f>
        <v/>
      </c>
      <c r="AC148" s="23" t="str">
        <f>AC147</f>
        <v/>
      </c>
    </row>
    <row r="149" spans="1:29" x14ac:dyDescent="0.25">
      <c r="A149" s="21" t="str">
        <f>IF(A147="","",Tabelid!D137)</f>
        <v/>
      </c>
      <c r="B149" s="57"/>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7"/>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2" t="str">
        <f>IF(A151="","",SUMIFS(Eksplikatsioon!F:F,Eksplikatsioon!A:A,AC151,Eksplikatsioon!C:C,Tabelid!E139))</f>
        <v/>
      </c>
      <c r="AC151" s="23" t="str">
        <f t="shared" si="13"/>
        <v/>
      </c>
    </row>
    <row r="152" spans="1:29" x14ac:dyDescent="0.25">
      <c r="A152" s="21" t="str">
        <f>IF(A151="","",Tabelid!D140)</f>
        <v/>
      </c>
      <c r="B152" s="52"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2" t="str">
        <f>IF(A154="","",SUMIFS(Eksplikatsioon!F:F,Eksplikatsioon!A:A,AC154,Eksplikatsioon!C:C,Tabelid!E142))</f>
        <v/>
      </c>
      <c r="AC154" s="23" t="str">
        <f>AC153</f>
        <v/>
      </c>
    </row>
    <row r="155" spans="1:29" x14ac:dyDescent="0.25">
      <c r="A155" s="21" t="str">
        <f>IF(A154="","",Tabelid!D143)</f>
        <v/>
      </c>
      <c r="B155" s="52" t="str">
        <f>IF(A155="","",SUMIFS(Eksplikatsioon!F:F,Eksplikatsioon!A:A,AC155,Eksplikatsioon!C:C,Tabelid!E143))</f>
        <v/>
      </c>
      <c r="AC155" s="23" t="str">
        <f t="shared" ref="AC155:AC162" si="14">AC154</f>
        <v/>
      </c>
    </row>
    <row r="156" spans="1:29" x14ac:dyDescent="0.25">
      <c r="A156" s="21" t="str">
        <f>IF(A155="","",Tabelid!D144)</f>
        <v/>
      </c>
      <c r="B156" s="52" t="str">
        <f>IF(A156="","",SUMIFS(Eksplikatsioon!F:F,Eksplikatsioon!A:A,AC156,Eksplikatsioon!C:C,Tabelid!E144))</f>
        <v/>
      </c>
      <c r="AC156" s="23" t="str">
        <f t="shared" si="14"/>
        <v/>
      </c>
    </row>
    <row r="157" spans="1:29" x14ac:dyDescent="0.25">
      <c r="A157" s="21" t="str">
        <f>IF(A156="","",Tabelid!D145)</f>
        <v/>
      </c>
      <c r="B157" s="52" t="str">
        <f>IF(A157="","",SUM(B154:B156)+B162)</f>
        <v/>
      </c>
      <c r="AC157" s="23" t="str">
        <f t="shared" si="14"/>
        <v/>
      </c>
    </row>
    <row r="158" spans="1:29" x14ac:dyDescent="0.25">
      <c r="A158" s="21" t="str">
        <f>IF(A157="","",Tabelid!D146)</f>
        <v/>
      </c>
      <c r="B158" s="52" t="str">
        <f>IF(A158="","",SUMIFS(Eksplikatsioon!G:G,Eksplikatsioon!A:A,AC158))</f>
        <v/>
      </c>
      <c r="AC158" s="23" t="str">
        <f>AC157</f>
        <v/>
      </c>
    </row>
    <row r="159" spans="1:29" x14ac:dyDescent="0.25">
      <c r="A159" s="21" t="str">
        <f>IF(A157="","",Tabelid!D147)</f>
        <v/>
      </c>
      <c r="B159" s="57"/>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7"/>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2" t="str">
        <f>IF(A161="","",SUMIFS(Eksplikatsioon!F:F,Eksplikatsioon!A:A,AC161,Eksplikatsioon!C:C,Tabelid!E149))</f>
        <v/>
      </c>
      <c r="AC161" s="23" t="str">
        <f t="shared" si="14"/>
        <v/>
      </c>
    </row>
    <row r="162" spans="1:29" x14ac:dyDescent="0.25">
      <c r="A162" s="21" t="str">
        <f>IF(A161="","",Tabelid!D150)</f>
        <v/>
      </c>
      <c r="B162" s="52"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2" t="str">
        <f>IF(A164="","",SUMIFS(Eksplikatsioon!F:F,Eksplikatsioon!A:A,AC164,Eksplikatsioon!C:C,Tabelid!E152))</f>
        <v/>
      </c>
      <c r="AC164" s="23" t="str">
        <f>AC163</f>
        <v/>
      </c>
    </row>
    <row r="165" spans="1:29" x14ac:dyDescent="0.25">
      <c r="A165" s="21" t="str">
        <f>IF(A164="","",Tabelid!D153)</f>
        <v/>
      </c>
      <c r="B165" s="52" t="str">
        <f>IF(A165="","",SUMIFS(Eksplikatsioon!F:F,Eksplikatsioon!A:A,AC165,Eksplikatsioon!C:C,Tabelid!E153))</f>
        <v/>
      </c>
      <c r="AC165" s="23" t="str">
        <f t="shared" ref="AC165:AC172" si="15">AC164</f>
        <v/>
      </c>
    </row>
    <row r="166" spans="1:29" x14ac:dyDescent="0.25">
      <c r="A166" s="21" t="str">
        <f>IF(A165="","",Tabelid!D154)</f>
        <v/>
      </c>
      <c r="B166" s="52" t="str">
        <f>IF(A166="","",SUMIFS(Eksplikatsioon!F:F,Eksplikatsioon!A:A,AC166,Eksplikatsioon!C:C,Tabelid!E154))</f>
        <v/>
      </c>
      <c r="AC166" s="23" t="str">
        <f t="shared" si="15"/>
        <v/>
      </c>
    </row>
    <row r="167" spans="1:29" x14ac:dyDescent="0.25">
      <c r="A167" s="21" t="str">
        <f>IF(A166="","",Tabelid!D155)</f>
        <v/>
      </c>
      <c r="B167" s="52" t="str">
        <f>IF(A167="","",SUM(B164:B166)+B172)</f>
        <v/>
      </c>
      <c r="AC167" s="23" t="str">
        <f t="shared" si="15"/>
        <v/>
      </c>
    </row>
    <row r="168" spans="1:29" x14ac:dyDescent="0.25">
      <c r="A168" s="21" t="str">
        <f>IF(A167="","",Tabelid!D156)</f>
        <v/>
      </c>
      <c r="B168" s="52" t="str">
        <f>IF(A168="","",SUMIFS(Eksplikatsioon!G:G,Eksplikatsioon!A:A,AC168))</f>
        <v/>
      </c>
      <c r="AC168" s="23" t="str">
        <f>AC167</f>
        <v/>
      </c>
    </row>
    <row r="169" spans="1:29" x14ac:dyDescent="0.25">
      <c r="A169" s="21" t="str">
        <f>IF(A167="","",Tabelid!D157)</f>
        <v/>
      </c>
      <c r="B169" s="57"/>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7"/>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2" t="str">
        <f>IF(A171="","",SUMIFS(Eksplikatsioon!F:F,Eksplikatsioon!A:A,AC171,Eksplikatsioon!C:C,Tabelid!E159))</f>
        <v/>
      </c>
      <c r="AC171" s="23" t="str">
        <f t="shared" si="15"/>
        <v/>
      </c>
    </row>
    <row r="172" spans="1:29" x14ac:dyDescent="0.25">
      <c r="A172" s="21" t="str">
        <f>IF(A171="","",Tabelid!D160)</f>
        <v/>
      </c>
      <c r="B172" s="52"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2" t="str">
        <f>IF(A174="","",SUMIFS(Eksplikatsioon!F:F,Eksplikatsioon!A:A,AC174,Eksplikatsioon!C:C,Tabelid!E162))</f>
        <v/>
      </c>
      <c r="AC174" s="23" t="str">
        <f>AC173</f>
        <v/>
      </c>
    </row>
    <row r="175" spans="1:29" x14ac:dyDescent="0.25">
      <c r="A175" s="21" t="str">
        <f>IF(A174="","",Tabelid!D163)</f>
        <v/>
      </c>
      <c r="B175" s="52" t="str">
        <f>IF(A175="","",SUMIFS(Eksplikatsioon!F:F,Eksplikatsioon!A:A,AC175,Eksplikatsioon!C:C,Tabelid!E163))</f>
        <v/>
      </c>
      <c r="AC175" s="23" t="str">
        <f t="shared" ref="AC175:AC182" si="16">AC174</f>
        <v/>
      </c>
    </row>
    <row r="176" spans="1:29" x14ac:dyDescent="0.25">
      <c r="A176" s="21" t="str">
        <f>IF(A175="","",Tabelid!D164)</f>
        <v/>
      </c>
      <c r="B176" s="52" t="str">
        <f>IF(A176="","",SUMIFS(Eksplikatsioon!F:F,Eksplikatsioon!A:A,AC176,Eksplikatsioon!C:C,Tabelid!E164))</f>
        <v/>
      </c>
      <c r="AC176" s="23" t="str">
        <f t="shared" si="16"/>
        <v/>
      </c>
    </row>
    <row r="177" spans="1:29" x14ac:dyDescent="0.25">
      <c r="A177" s="21" t="str">
        <f>IF(A176="","",Tabelid!D165)</f>
        <v/>
      </c>
      <c r="B177" s="52" t="str">
        <f>IF(A177="","",SUM(B174:B176)+B182)</f>
        <v/>
      </c>
      <c r="AC177" s="23" t="str">
        <f t="shared" si="16"/>
        <v/>
      </c>
    </row>
    <row r="178" spans="1:29" x14ac:dyDescent="0.25">
      <c r="A178" s="21" t="str">
        <f>IF(A177="","",Tabelid!D166)</f>
        <v/>
      </c>
      <c r="B178" s="52" t="str">
        <f>IF(A178="","",SUMIFS(Eksplikatsioon!G:G,Eksplikatsioon!A:A,AC178))</f>
        <v/>
      </c>
      <c r="AC178" s="23" t="str">
        <f>AC177</f>
        <v/>
      </c>
    </row>
    <row r="179" spans="1:29" x14ac:dyDescent="0.25">
      <c r="A179" s="21" t="str">
        <f>IF(A177="","",Tabelid!D167)</f>
        <v/>
      </c>
      <c r="B179" s="57"/>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7"/>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2" t="str">
        <f>IF(A181="","",SUMIFS(Eksplikatsioon!F:F,Eksplikatsioon!A:A,AC181,Eksplikatsioon!C:C,Tabelid!E169))</f>
        <v/>
      </c>
      <c r="AC181" s="23" t="str">
        <f t="shared" si="16"/>
        <v/>
      </c>
    </row>
    <row r="182" spans="1:29" x14ac:dyDescent="0.25">
      <c r="A182" s="21" t="str">
        <f>IF(A181="","",Tabelid!D170)</f>
        <v/>
      </c>
      <c r="B182" s="52"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2" t="str">
        <f>IF(A184="","",SUMIFS(Eksplikatsioon!F:F,Eksplikatsioon!A:A,AC184,Eksplikatsioon!C:C,Tabelid!E172))</f>
        <v/>
      </c>
      <c r="AC184" s="23" t="str">
        <f>AC183</f>
        <v/>
      </c>
    </row>
    <row r="185" spans="1:29" x14ac:dyDescent="0.25">
      <c r="A185" s="21" t="str">
        <f>IF(A184="","",Tabelid!D173)</f>
        <v/>
      </c>
      <c r="B185" s="52" t="str">
        <f>IF(A185="","",SUMIFS(Eksplikatsioon!F:F,Eksplikatsioon!A:A,AC185,Eksplikatsioon!C:C,Tabelid!E173))</f>
        <v/>
      </c>
      <c r="AC185" s="23" t="str">
        <f t="shared" ref="AC185:AC192" si="17">AC184</f>
        <v/>
      </c>
    </row>
    <row r="186" spans="1:29" x14ac:dyDescent="0.25">
      <c r="A186" s="21" t="str">
        <f>IF(A185="","",Tabelid!D174)</f>
        <v/>
      </c>
      <c r="B186" s="52" t="str">
        <f>IF(A186="","",SUMIFS(Eksplikatsioon!F:F,Eksplikatsioon!A:A,AC186,Eksplikatsioon!C:C,Tabelid!E174))</f>
        <v/>
      </c>
      <c r="AC186" s="23" t="str">
        <f t="shared" si="17"/>
        <v/>
      </c>
    </row>
    <row r="187" spans="1:29" x14ac:dyDescent="0.25">
      <c r="A187" s="21" t="str">
        <f>IF(A186="","",Tabelid!D175)</f>
        <v/>
      </c>
      <c r="B187" s="52" t="str">
        <f>IF(A187="","",SUM(B184:B186)+B192)</f>
        <v/>
      </c>
      <c r="AC187" s="23" t="str">
        <f t="shared" si="17"/>
        <v/>
      </c>
    </row>
    <row r="188" spans="1:29" x14ac:dyDescent="0.25">
      <c r="A188" s="21" t="str">
        <f>IF(A187="","",Tabelid!D176)</f>
        <v/>
      </c>
      <c r="B188" s="52" t="str">
        <f>IF(A188="","",SUMIFS(Eksplikatsioon!G:G,Eksplikatsioon!A:A,AC188))</f>
        <v/>
      </c>
      <c r="AC188" s="23" t="str">
        <f>AC187</f>
        <v/>
      </c>
    </row>
    <row r="189" spans="1:29" x14ac:dyDescent="0.25">
      <c r="A189" s="21" t="str">
        <f>IF(A187="","",Tabelid!D177)</f>
        <v/>
      </c>
      <c r="B189" s="57"/>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7"/>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2" t="str">
        <f>IF(A191="","",SUMIFS(Eksplikatsioon!F:F,Eksplikatsioon!A:A,AC191,Eksplikatsioon!C:C,Tabelid!E179))</f>
        <v/>
      </c>
      <c r="AC191" s="23" t="str">
        <f t="shared" si="17"/>
        <v/>
      </c>
    </row>
    <row r="192" spans="1:29" x14ac:dyDescent="0.25">
      <c r="A192" s="21" t="str">
        <f>IF(A191="","",Tabelid!D180)</f>
        <v/>
      </c>
      <c r="B192" s="52"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2" t="str">
        <f>IF(A194="","",SUMIFS(Eksplikatsioon!F:F,Eksplikatsioon!A:A,AC194,Eksplikatsioon!C:C,Tabelid!E182))</f>
        <v/>
      </c>
      <c r="AC194" s="23" t="str">
        <f>AC193</f>
        <v/>
      </c>
    </row>
    <row r="195" spans="1:29" x14ac:dyDescent="0.25">
      <c r="A195" s="21" t="str">
        <f>IF(A194="","",Tabelid!D183)</f>
        <v/>
      </c>
      <c r="B195" s="52" t="str">
        <f>IF(A195="","",SUMIFS(Eksplikatsioon!F:F,Eksplikatsioon!A:A,AC195,Eksplikatsioon!C:C,Tabelid!E183))</f>
        <v/>
      </c>
      <c r="AC195" s="23" t="str">
        <f t="shared" ref="AC195:AC202" si="18">AC194</f>
        <v/>
      </c>
    </row>
    <row r="196" spans="1:29" x14ac:dyDescent="0.25">
      <c r="A196" s="21" t="str">
        <f>IF(A195="","",Tabelid!D184)</f>
        <v/>
      </c>
      <c r="B196" s="52" t="str">
        <f>IF(A196="","",SUMIFS(Eksplikatsioon!F:F,Eksplikatsioon!A:A,AC196,Eksplikatsioon!C:C,Tabelid!E184))</f>
        <v/>
      </c>
      <c r="AC196" s="23" t="str">
        <f t="shared" si="18"/>
        <v/>
      </c>
    </row>
    <row r="197" spans="1:29" x14ac:dyDescent="0.25">
      <c r="A197" s="21" t="str">
        <f>IF(A196="","",Tabelid!D185)</f>
        <v/>
      </c>
      <c r="B197" s="52" t="str">
        <f>IF(A197="","",SUM(B194:B196)+B202)</f>
        <v/>
      </c>
      <c r="AC197" s="23" t="str">
        <f t="shared" si="18"/>
        <v/>
      </c>
    </row>
    <row r="198" spans="1:29" x14ac:dyDescent="0.25">
      <c r="A198" s="21" t="str">
        <f>IF(A197="","",Tabelid!D186)</f>
        <v/>
      </c>
      <c r="B198" s="52" t="str">
        <f>IF(A198="","",SUMIFS(Eksplikatsioon!G:G,Eksplikatsioon!A:A,AC198))</f>
        <v/>
      </c>
      <c r="AC198" s="23" t="str">
        <f>AC197</f>
        <v/>
      </c>
    </row>
    <row r="199" spans="1:29" x14ac:dyDescent="0.25">
      <c r="A199" s="21" t="str">
        <f>IF(A197="","",Tabelid!D187)</f>
        <v/>
      </c>
      <c r="B199" s="57"/>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7"/>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2" t="str">
        <f>IF(A201="","",SUMIFS(Eksplikatsioon!F:F,Eksplikatsioon!A:A,AC201,Eksplikatsioon!C:C,Tabelid!E189))</f>
        <v/>
      </c>
      <c r="AC201" s="23" t="str">
        <f t="shared" si="18"/>
        <v/>
      </c>
    </row>
    <row r="202" spans="1:29" x14ac:dyDescent="0.25">
      <c r="A202" s="21" t="str">
        <f>IF(A201="","",Tabelid!D190)</f>
        <v/>
      </c>
      <c r="B202" s="52"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2" t="str">
        <f>IF(A204="","",SUMIFS(Eksplikatsioon!F:F,Eksplikatsioon!A:A,AC204,Eksplikatsioon!C:C,Tabelid!E192))</f>
        <v/>
      </c>
      <c r="AC204" s="23" t="str">
        <f>AC203</f>
        <v/>
      </c>
    </row>
    <row r="205" spans="1:29" x14ac:dyDescent="0.25">
      <c r="A205" s="21" t="str">
        <f>IF(A204="","",Tabelid!D193)</f>
        <v/>
      </c>
      <c r="B205" s="52" t="str">
        <f>IF(A205="","",SUMIFS(Eksplikatsioon!F:F,Eksplikatsioon!A:A,AC205,Eksplikatsioon!C:C,Tabelid!E193))</f>
        <v/>
      </c>
      <c r="AC205" s="23" t="str">
        <f t="shared" ref="AC205:AC212" si="19">AC204</f>
        <v/>
      </c>
    </row>
    <row r="206" spans="1:29" x14ac:dyDescent="0.25">
      <c r="A206" s="21" t="str">
        <f>IF(A205="","",Tabelid!D194)</f>
        <v/>
      </c>
      <c r="B206" s="52" t="str">
        <f>IF(A206="","",SUMIFS(Eksplikatsioon!F:F,Eksplikatsioon!A:A,AC206,Eksplikatsioon!C:C,Tabelid!E194))</f>
        <v/>
      </c>
      <c r="AC206" s="23" t="str">
        <f t="shared" si="19"/>
        <v/>
      </c>
    </row>
    <row r="207" spans="1:29" x14ac:dyDescent="0.25">
      <c r="A207" s="21" t="str">
        <f>IF(A206="","",Tabelid!D195)</f>
        <v/>
      </c>
      <c r="B207" s="52" t="str">
        <f>IF(A207="","",SUM(B204:B206)+B212)</f>
        <v/>
      </c>
      <c r="AC207" s="23" t="str">
        <f t="shared" si="19"/>
        <v/>
      </c>
    </row>
    <row r="208" spans="1:29" x14ac:dyDescent="0.25">
      <c r="A208" s="21" t="str">
        <f>IF(A207="","",Tabelid!D196)</f>
        <v/>
      </c>
      <c r="B208" s="52" t="str">
        <f>IF(A208="","",SUMIFS(Eksplikatsioon!G:G,Eksplikatsioon!A:A,AC208))</f>
        <v/>
      </c>
      <c r="AC208" s="23" t="str">
        <f>AC207</f>
        <v/>
      </c>
    </row>
    <row r="209" spans="1:29" x14ac:dyDescent="0.25">
      <c r="A209" s="21" t="str">
        <f>IF(A207="","",Tabelid!D197)</f>
        <v/>
      </c>
      <c r="B209" s="57"/>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7"/>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2" t="str">
        <f>IF(A211="","",SUMIFS(Eksplikatsioon!F:F,Eksplikatsioon!A:A,AC211,Eksplikatsioon!C:C,Tabelid!E199))</f>
        <v/>
      </c>
      <c r="AC211" s="23" t="str">
        <f t="shared" si="19"/>
        <v/>
      </c>
    </row>
    <row r="212" spans="1:29" x14ac:dyDescent="0.25">
      <c r="A212" s="21" t="str">
        <f>IF(A211="","",Tabelid!D200)</f>
        <v/>
      </c>
      <c r="B212" s="52"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2" t="str">
        <f>IF(A214="","",SUMIFS(Eksplikatsioon!F:F,Eksplikatsioon!A:A,AC214,Eksplikatsioon!C:C,Tabelid!E202))</f>
        <v/>
      </c>
      <c r="AC214" s="23" t="str">
        <f>AC213</f>
        <v/>
      </c>
    </row>
    <row r="215" spans="1:29" x14ac:dyDescent="0.25">
      <c r="A215" s="21" t="str">
        <f>IF(A214="","",Tabelid!D203)</f>
        <v/>
      </c>
      <c r="B215" s="52" t="str">
        <f>IF(A215="","",SUMIFS(Eksplikatsioon!F:F,Eksplikatsioon!A:A,AC215,Eksplikatsioon!C:C,Tabelid!E203))</f>
        <v/>
      </c>
      <c r="AC215" s="23" t="str">
        <f t="shared" ref="AC215:AC222" si="20">AC214</f>
        <v/>
      </c>
    </row>
    <row r="216" spans="1:29" x14ac:dyDescent="0.25">
      <c r="A216" s="21" t="str">
        <f>IF(A215="","",Tabelid!D204)</f>
        <v/>
      </c>
      <c r="B216" s="52" t="str">
        <f>IF(A216="","",SUMIFS(Eksplikatsioon!F:F,Eksplikatsioon!A:A,AC216,Eksplikatsioon!C:C,Tabelid!E204))</f>
        <v/>
      </c>
      <c r="AC216" s="23" t="str">
        <f t="shared" si="20"/>
        <v/>
      </c>
    </row>
    <row r="217" spans="1:29" x14ac:dyDescent="0.25">
      <c r="A217" s="21" t="str">
        <f>IF(A216="","",Tabelid!D205)</f>
        <v/>
      </c>
      <c r="B217" s="52" t="str">
        <f>IF(A217="","",SUM(B214:B216)+B222)</f>
        <v/>
      </c>
      <c r="AC217" s="23" t="str">
        <f t="shared" si="20"/>
        <v/>
      </c>
    </row>
    <row r="218" spans="1:29" x14ac:dyDescent="0.25">
      <c r="A218" s="21" t="str">
        <f>IF(A217="","",Tabelid!D206)</f>
        <v/>
      </c>
      <c r="B218" s="52" t="str">
        <f>IF(A218="","",SUMIFS(Eksplikatsioon!G:G,Eksplikatsioon!A:A,AC218))</f>
        <v/>
      </c>
      <c r="AC218" s="23" t="str">
        <f>AC217</f>
        <v/>
      </c>
    </row>
    <row r="219" spans="1:29" x14ac:dyDescent="0.25">
      <c r="A219" s="21" t="str">
        <f>IF(A217="","",Tabelid!D207)</f>
        <v/>
      </c>
      <c r="B219" s="57"/>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7"/>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2" t="str">
        <f>IF(A221="","",SUMIFS(Eksplikatsioon!F:F,Eksplikatsioon!A:A,AC221,Eksplikatsioon!C:C,Tabelid!E209))</f>
        <v/>
      </c>
      <c r="AC221" s="23" t="str">
        <f t="shared" si="20"/>
        <v/>
      </c>
    </row>
    <row r="222" spans="1:29" x14ac:dyDescent="0.25">
      <c r="A222" s="21" t="str">
        <f>IF(A221="","",Tabelid!D210)</f>
        <v/>
      </c>
      <c r="B222" s="52"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2" t="str">
        <f>IF(A224="","",SUMIFS(Eksplikatsioon!F:F,Eksplikatsioon!A:A,AC224,Eksplikatsioon!C:C,Tabelid!E212))</f>
        <v/>
      </c>
      <c r="AC224" s="23" t="str">
        <f>AC223</f>
        <v/>
      </c>
    </row>
    <row r="225" spans="1:29" x14ac:dyDescent="0.25">
      <c r="A225" s="21" t="str">
        <f>IF(A224="","",Tabelid!D213)</f>
        <v/>
      </c>
      <c r="B225" s="52" t="str">
        <f>IF(A225="","",SUMIFS(Eksplikatsioon!F:F,Eksplikatsioon!A:A,AC225,Eksplikatsioon!C:C,Tabelid!E213))</f>
        <v/>
      </c>
      <c r="AC225" s="23" t="str">
        <f t="shared" ref="AC225:AC232" si="21">AC224</f>
        <v/>
      </c>
    </row>
    <row r="226" spans="1:29" x14ac:dyDescent="0.25">
      <c r="A226" s="21" t="str">
        <f>IF(A225="","",Tabelid!D214)</f>
        <v/>
      </c>
      <c r="B226" s="52" t="str">
        <f>IF(A226="","",SUMIFS(Eksplikatsioon!F:F,Eksplikatsioon!A:A,AC226,Eksplikatsioon!C:C,Tabelid!E214))</f>
        <v/>
      </c>
      <c r="AC226" s="23" t="str">
        <f t="shared" si="21"/>
        <v/>
      </c>
    </row>
    <row r="227" spans="1:29" x14ac:dyDescent="0.25">
      <c r="A227" s="21" t="str">
        <f>IF(A226="","",Tabelid!D215)</f>
        <v/>
      </c>
      <c r="B227" s="52" t="str">
        <f>IF(A227="","",SUM(B224:B226)+B232)</f>
        <v/>
      </c>
      <c r="AC227" s="23" t="str">
        <f t="shared" si="21"/>
        <v/>
      </c>
    </row>
    <row r="228" spans="1:29" x14ac:dyDescent="0.25">
      <c r="A228" s="21" t="str">
        <f>IF(A227="","",Tabelid!D216)</f>
        <v/>
      </c>
      <c r="B228" s="52" t="str">
        <f>IF(A228="","",SUMIFS(Eksplikatsioon!G:G,Eksplikatsioon!A:A,AC228))</f>
        <v/>
      </c>
      <c r="AC228" s="23" t="str">
        <f>AC227</f>
        <v/>
      </c>
    </row>
    <row r="229" spans="1:29" x14ac:dyDescent="0.25">
      <c r="A229" s="21" t="str">
        <f>IF(A227="","",Tabelid!D217)</f>
        <v/>
      </c>
      <c r="B229" s="57"/>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7"/>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2" t="str">
        <f>IF(A231="","",SUMIFS(Eksplikatsioon!F:F,Eksplikatsioon!A:A,AC231,Eksplikatsioon!C:C,Tabelid!E219))</f>
        <v/>
      </c>
      <c r="AC231" s="23" t="str">
        <f t="shared" si="21"/>
        <v/>
      </c>
    </row>
    <row r="232" spans="1:29" x14ac:dyDescent="0.25">
      <c r="A232" s="21" t="str">
        <f>IF(A231="","",Tabelid!D220)</f>
        <v/>
      </c>
      <c r="B232" s="52"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2" t="str">
        <f>IF(A234="","",SUMIFS(Eksplikatsioon!F:F,Eksplikatsioon!A:A,AC234,Eksplikatsioon!C:C,Tabelid!E222))</f>
        <v/>
      </c>
      <c r="AC234" s="23" t="str">
        <f>AC233</f>
        <v/>
      </c>
    </row>
    <row r="235" spans="1:29" x14ac:dyDescent="0.25">
      <c r="A235" s="21" t="str">
        <f>IF(A234="","",Tabelid!D223)</f>
        <v/>
      </c>
      <c r="B235" s="52" t="str">
        <f>IF(A235="","",SUMIFS(Eksplikatsioon!F:F,Eksplikatsioon!A:A,AC235,Eksplikatsioon!C:C,Tabelid!E223))</f>
        <v/>
      </c>
      <c r="AC235" s="23" t="str">
        <f t="shared" ref="AC235:AC242" si="22">AC234</f>
        <v/>
      </c>
    </row>
    <row r="236" spans="1:29" x14ac:dyDescent="0.25">
      <c r="A236" s="21" t="str">
        <f>IF(A235="","",Tabelid!D224)</f>
        <v/>
      </c>
      <c r="B236" s="52" t="str">
        <f>IF(A236="","",SUMIFS(Eksplikatsioon!F:F,Eksplikatsioon!A:A,AC236,Eksplikatsioon!C:C,Tabelid!E224))</f>
        <v/>
      </c>
      <c r="AC236" s="23" t="str">
        <f t="shared" si="22"/>
        <v/>
      </c>
    </row>
    <row r="237" spans="1:29" x14ac:dyDescent="0.25">
      <c r="A237" s="21" t="str">
        <f>IF(A236="","",Tabelid!D225)</f>
        <v/>
      </c>
      <c r="B237" s="52" t="str">
        <f>IF(A237="","",SUM(B234:B236)+B242)</f>
        <v/>
      </c>
      <c r="AC237" s="23" t="str">
        <f t="shared" si="22"/>
        <v/>
      </c>
    </row>
    <row r="238" spans="1:29" x14ac:dyDescent="0.25">
      <c r="A238" s="21" t="str">
        <f>IF(A237="","",Tabelid!D226)</f>
        <v/>
      </c>
      <c r="B238" s="52" t="str">
        <f>IF(A238="","",SUMIFS(Eksplikatsioon!G:G,Eksplikatsioon!A:A,AC238))</f>
        <v/>
      </c>
      <c r="AC238" s="23" t="str">
        <f>AC237</f>
        <v/>
      </c>
    </row>
    <row r="239" spans="1:29" x14ac:dyDescent="0.25">
      <c r="A239" s="21" t="str">
        <f>IF(A237="","",Tabelid!D227)</f>
        <v/>
      </c>
      <c r="B239" s="57"/>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8"/>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2" t="str">
        <f>IF(A241="","",SUMIFS(Eksplikatsioon!F:F,Eksplikatsioon!A:A,AC241,Eksplikatsioon!C:C,Tabelid!E229))</f>
        <v/>
      </c>
      <c r="AC241" s="23" t="str">
        <f t="shared" si="22"/>
        <v/>
      </c>
    </row>
    <row r="242" spans="1:29" x14ac:dyDescent="0.25">
      <c r="A242" s="21" t="str">
        <f>IF(A241="","",Tabelid!D230)</f>
        <v/>
      </c>
      <c r="B242" s="52"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2" t="str">
        <f>IF(A244="","",SUMIFS(Eksplikatsioon!F:F,Eksplikatsioon!A:A,AC244,Eksplikatsioon!C:C,Tabelid!E232))</f>
        <v/>
      </c>
      <c r="AC244" s="23" t="str">
        <f>AC243</f>
        <v/>
      </c>
    </row>
    <row r="245" spans="1:29" x14ac:dyDescent="0.25">
      <c r="A245" s="21" t="str">
        <f>IF(A244="","",Tabelid!D233)</f>
        <v/>
      </c>
      <c r="B245" s="52" t="str">
        <f>IF(A245="","",SUMIFS(Eksplikatsioon!F:F,Eksplikatsioon!A:A,AC245,Eksplikatsioon!C:C,Tabelid!E233))</f>
        <v/>
      </c>
      <c r="AC245" s="23" t="str">
        <f t="shared" ref="AC245:AC252" si="23">AC244</f>
        <v/>
      </c>
    </row>
    <row r="246" spans="1:29" x14ac:dyDescent="0.25">
      <c r="A246" s="21" t="str">
        <f>IF(A245="","",Tabelid!D234)</f>
        <v/>
      </c>
      <c r="B246" s="52" t="str">
        <f>IF(A246="","",SUMIFS(Eksplikatsioon!F:F,Eksplikatsioon!A:A,AC246,Eksplikatsioon!C:C,Tabelid!E234))</f>
        <v/>
      </c>
      <c r="AC246" s="23" t="str">
        <f t="shared" si="23"/>
        <v/>
      </c>
    </row>
    <row r="247" spans="1:29" x14ac:dyDescent="0.25">
      <c r="A247" s="21" t="str">
        <f>IF(A246="","",Tabelid!D235)</f>
        <v/>
      </c>
      <c r="B247" s="52" t="str">
        <f>IF(A247="","",SUM(B244:B246)+B252)</f>
        <v/>
      </c>
      <c r="AC247" s="23" t="str">
        <f t="shared" si="23"/>
        <v/>
      </c>
    </row>
    <row r="248" spans="1:29" x14ac:dyDescent="0.25">
      <c r="A248" s="21" t="str">
        <f>IF(A247="","",Tabelid!D236)</f>
        <v/>
      </c>
      <c r="B248" s="52" t="str">
        <f>IF(A248="","",SUMIFS(Eksplikatsioon!G:G,Eksplikatsioon!A:A,AC248))</f>
        <v/>
      </c>
      <c r="AC248" s="23" t="str">
        <f>AC247</f>
        <v/>
      </c>
    </row>
    <row r="249" spans="1:29" x14ac:dyDescent="0.25">
      <c r="A249" s="21" t="str">
        <f>IF(A247="","",Tabelid!D237)</f>
        <v/>
      </c>
      <c r="B249" s="58"/>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8"/>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2" t="str">
        <f>IF(A251="","",SUMIFS(Eksplikatsioon!F:F,Eksplikatsioon!A:A,AC251,Eksplikatsioon!C:C,Tabelid!E239))</f>
        <v/>
      </c>
      <c r="AC251" s="23" t="str">
        <f t="shared" si="23"/>
        <v/>
      </c>
    </row>
    <row r="252" spans="1:29" x14ac:dyDescent="0.25">
      <c r="A252" s="21" t="str">
        <f>IF(A251="","",Tabelid!D240)</f>
        <v/>
      </c>
      <c r="B252" s="52"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2" t="str">
        <f>IF(A254="","",SUMIFS(Eksplikatsioon!F:F,Eksplikatsioon!A:A,AC254,Eksplikatsioon!C:C,Tabelid!E242))</f>
        <v/>
      </c>
      <c r="AC254" s="23" t="str">
        <f>AC253</f>
        <v/>
      </c>
    </row>
    <row r="255" spans="1:29" x14ac:dyDescent="0.25">
      <c r="A255" s="21" t="str">
        <f>IF(A254="","",Tabelid!D243)</f>
        <v/>
      </c>
      <c r="B255" s="52" t="str">
        <f>IF(A255="","",SUMIFS(Eksplikatsioon!F:F,Eksplikatsioon!A:A,AC255,Eksplikatsioon!C:C,Tabelid!E243))</f>
        <v/>
      </c>
      <c r="AC255" s="23" t="str">
        <f t="shared" ref="AC255:AC262" si="24">AC254</f>
        <v/>
      </c>
    </row>
    <row r="256" spans="1:29" x14ac:dyDescent="0.25">
      <c r="A256" s="21" t="str">
        <f>IF(A255="","",Tabelid!D244)</f>
        <v/>
      </c>
      <c r="B256" s="52" t="str">
        <f>IF(A256="","",SUMIFS(Eksplikatsioon!F:F,Eksplikatsioon!A:A,AC256,Eksplikatsioon!C:C,Tabelid!E244))</f>
        <v/>
      </c>
      <c r="AC256" s="23" t="str">
        <f t="shared" si="24"/>
        <v/>
      </c>
    </row>
    <row r="257" spans="1:29" x14ac:dyDescent="0.25">
      <c r="A257" s="21" t="str">
        <f>IF(A256="","",Tabelid!D245)</f>
        <v/>
      </c>
      <c r="B257" s="52" t="str">
        <f>IF(A257="","",SUM(B254:B256)+B262)</f>
        <v/>
      </c>
      <c r="AC257" s="23" t="str">
        <f t="shared" si="24"/>
        <v/>
      </c>
    </row>
    <row r="258" spans="1:29" x14ac:dyDescent="0.25">
      <c r="A258" s="21" t="str">
        <f>IF(A257="","",Tabelid!D246)</f>
        <v/>
      </c>
      <c r="B258" s="52" t="str">
        <f>IF(A258="","",SUMIFS(Eksplikatsioon!G:G,Eksplikatsioon!A:A,AC258))</f>
        <v/>
      </c>
      <c r="AC258" s="23" t="str">
        <f>AC257</f>
        <v/>
      </c>
    </row>
    <row r="259" spans="1:29" x14ac:dyDescent="0.25">
      <c r="A259" s="21" t="str">
        <f>IF(A257="","",Tabelid!D247)</f>
        <v/>
      </c>
      <c r="B259" s="58"/>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8"/>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2" t="str">
        <f>IF(A261="","",SUMIFS(Eksplikatsioon!F:F,Eksplikatsioon!A:A,AC261,Eksplikatsioon!C:C,Tabelid!E249))</f>
        <v/>
      </c>
      <c r="AC261" s="23" t="str">
        <f t="shared" si="24"/>
        <v/>
      </c>
    </row>
    <row r="262" spans="1:29" x14ac:dyDescent="0.25">
      <c r="A262" s="21" t="str">
        <f>IF(A261="","",Tabelid!D250)</f>
        <v/>
      </c>
      <c r="B262" s="52"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2" t="str">
        <f>IF(A264="","",SUMIFS(Eksplikatsioon!F:F,Eksplikatsioon!A:A,AC264,Eksplikatsioon!C:C,Tabelid!E252))</f>
        <v/>
      </c>
      <c r="AC264" s="23" t="str">
        <f>AC263</f>
        <v/>
      </c>
    </row>
    <row r="265" spans="1:29" x14ac:dyDescent="0.25">
      <c r="A265" s="21" t="str">
        <f>IF(A264="","",Tabelid!D253)</f>
        <v/>
      </c>
      <c r="B265" s="52" t="str">
        <f>IF(A265="","",SUMIFS(Eksplikatsioon!F:F,Eksplikatsioon!A:A,AC265,Eksplikatsioon!C:C,Tabelid!E253))</f>
        <v/>
      </c>
      <c r="AC265" s="23" t="str">
        <f t="shared" ref="AC265:AC272" si="25">AC264</f>
        <v/>
      </c>
    </row>
    <row r="266" spans="1:29" x14ac:dyDescent="0.25">
      <c r="A266" s="21" t="str">
        <f>IF(A265="","",Tabelid!D254)</f>
        <v/>
      </c>
      <c r="B266" s="52" t="str">
        <f>IF(A266="","",SUMIFS(Eksplikatsioon!F:F,Eksplikatsioon!A:A,AC266,Eksplikatsioon!C:C,Tabelid!E254))</f>
        <v/>
      </c>
      <c r="AC266" s="23" t="str">
        <f t="shared" si="25"/>
        <v/>
      </c>
    </row>
    <row r="267" spans="1:29" x14ac:dyDescent="0.25">
      <c r="A267" s="21" t="str">
        <f>IF(A266="","",Tabelid!D255)</f>
        <v/>
      </c>
      <c r="B267" s="52" t="str">
        <f>IF(A267="","",SUM(B264:B266)+B272)</f>
        <v/>
      </c>
      <c r="AC267" s="23" t="str">
        <f t="shared" si="25"/>
        <v/>
      </c>
    </row>
    <row r="268" spans="1:29" x14ac:dyDescent="0.25">
      <c r="A268" s="21" t="str">
        <f>IF(A267="","",Tabelid!D256)</f>
        <v/>
      </c>
      <c r="B268" s="52" t="str">
        <f>IF(A268="","",SUMIFS(Eksplikatsioon!G:G,Eksplikatsioon!A:A,AC268))</f>
        <v/>
      </c>
      <c r="AC268" s="23" t="str">
        <f>AC267</f>
        <v/>
      </c>
    </row>
    <row r="269" spans="1:29" x14ac:dyDescent="0.25">
      <c r="A269" s="21" t="str">
        <f>IF(A267="","",Tabelid!D257)</f>
        <v/>
      </c>
      <c r="B269" s="58"/>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8"/>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2" t="str">
        <f>IF(A271="","",SUMIFS(Eksplikatsioon!F:F,Eksplikatsioon!A:A,AC271,Eksplikatsioon!C:C,Tabelid!E259))</f>
        <v/>
      </c>
      <c r="AC271" s="23" t="str">
        <f t="shared" si="25"/>
        <v/>
      </c>
    </row>
    <row r="272" spans="1:29" x14ac:dyDescent="0.25">
      <c r="A272" s="21" t="str">
        <f>IF(A271="","",Tabelid!D260)</f>
        <v/>
      </c>
      <c r="B272" s="52"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85" zoomScaleNormal="85" workbookViewId="0">
      <pane ySplit="3" topLeftCell="A116" activePane="bottomLeft" state="frozen"/>
      <selection pane="bottomLeft" activeCell="H1011" sqref="H1011"/>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2"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28</v>
      </c>
      <c r="B1" s="13" t="str">
        <f>IF('Hoone üldandmed'!B2="","",'Hoone üldandmed'!B2)</f>
        <v>Rüütli tn 25, Paide linn</v>
      </c>
      <c r="H1" s="35"/>
    </row>
    <row r="2" spans="1:37" x14ac:dyDescent="0.25">
      <c r="O2" s="33" t="s">
        <v>57</v>
      </c>
      <c r="P2" s="33"/>
      <c r="Q2" s="33"/>
      <c r="R2" s="33"/>
      <c r="S2" s="33"/>
      <c r="T2" s="33"/>
      <c r="U2" s="33"/>
      <c r="V2" s="33"/>
      <c r="W2" s="33"/>
      <c r="X2" s="33"/>
      <c r="Y2" s="33"/>
      <c r="Z2" s="33"/>
      <c r="AA2" s="33"/>
      <c r="AB2" s="33"/>
      <c r="AC2" s="33"/>
      <c r="AD2" s="33"/>
      <c r="AE2" s="33"/>
      <c r="AF2" s="33"/>
      <c r="AG2" s="33"/>
    </row>
    <row r="3" spans="1:37" ht="43.5" customHeight="1" x14ac:dyDescent="0.25">
      <c r="A3" s="16" t="s">
        <v>58</v>
      </c>
      <c r="B3" s="17" t="s">
        <v>59</v>
      </c>
      <c r="C3" s="16" t="s">
        <v>60</v>
      </c>
      <c r="D3" s="16" t="s">
        <v>61</v>
      </c>
      <c r="E3" s="16" t="s">
        <v>62</v>
      </c>
      <c r="F3" s="53" t="s">
        <v>63</v>
      </c>
      <c r="G3" s="53" t="s">
        <v>64</v>
      </c>
      <c r="H3" s="16" t="s">
        <v>65</v>
      </c>
      <c r="I3" s="16" t="s">
        <v>66</v>
      </c>
      <c r="J3" s="66" t="s">
        <v>67</v>
      </c>
      <c r="K3" s="16" t="s">
        <v>2</v>
      </c>
      <c r="L3" s="16" t="s">
        <v>3</v>
      </c>
      <c r="M3" s="16" t="s">
        <v>68</v>
      </c>
      <c r="N3" s="16"/>
      <c r="O3" s="30" t="str">
        <f ca="1">IF(INDIRECT("'Lepingu lisa'!R"&amp;COLUMN()-10&amp;"C49",FALSE)="","",INDIRECT("'Lepingu lisa'!R"&amp;COLUMN()-12&amp;"C49",FALSE))</f>
        <v>Keskkonnaamet</v>
      </c>
      <c r="P3" s="30" t="str">
        <f t="shared" ref="P3:AG3" ca="1" si="0">IF(INDIRECT("'Lepingu lisa'!R"&amp;COLUMN()-10&amp;"C49",FALSE)="","",INDIRECT("'Lepingu lisa'!R"&amp;COLUMN()-12&amp;"C49",FALSE))</f>
        <v>Eesti Töötukassa</v>
      </c>
      <c r="Q3" s="30" t="str">
        <f t="shared" ca="1" si="0"/>
        <v>Pärnu Maakohus</v>
      </c>
      <c r="R3" s="30" t="str">
        <f t="shared" ca="1" si="0"/>
        <v>Muinsuskaitseamet</v>
      </c>
      <c r="S3" s="30" t="str">
        <f t="shared" ca="1" si="0"/>
        <v>Sotsiaalkindlustusamet</v>
      </c>
      <c r="T3" s="30" t="str">
        <f t="shared" ca="1" si="0"/>
        <v>Tallinna Vangla</v>
      </c>
      <c r="U3" s="30" t="str">
        <f t="shared" ca="1" si="0"/>
        <v>Rahandusministeerium</v>
      </c>
      <c r="V3" s="30" t="str">
        <f t="shared" ca="1" si="0"/>
        <v>Maksu- ja Tolliamet</v>
      </c>
      <c r="W3" s="30" t="str">
        <f t="shared" ca="1" si="0"/>
        <v>Prokuratuur</v>
      </c>
      <c r="X3" s="30" t="str">
        <f t="shared" ca="1" si="0"/>
        <v>Tööinspektsioon</v>
      </c>
      <c r="Y3" s="30" t="str">
        <f t="shared" ca="1" si="0"/>
        <v>Eesti Rahvakultuuri Keskus</v>
      </c>
      <c r="Z3" s="30" t="str">
        <f t="shared" ca="1" si="0"/>
        <v>Aktiivne vakantsus</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hidden="1" x14ac:dyDescent="0.25">
      <c r="A4" s="18" t="s">
        <v>33</v>
      </c>
      <c r="B4" s="19" t="s">
        <v>69</v>
      </c>
      <c r="C4" s="18" t="s">
        <v>70</v>
      </c>
      <c r="D4" s="18" t="s">
        <v>71</v>
      </c>
      <c r="E4" s="18" t="s">
        <v>72</v>
      </c>
      <c r="F4" s="54">
        <v>15.6</v>
      </c>
      <c r="G4" s="54"/>
      <c r="H4" s="18"/>
      <c r="I4" s="11" t="str">
        <f>LEFT(Tabel1[[#This Row],[Ruumi tüüp (TALO Tüüpruumide nimestik)]],2)</f>
        <v>52</v>
      </c>
      <c r="J4" s="22" t="s">
        <v>73</v>
      </c>
      <c r="K4" s="18"/>
      <c r="L4" s="11" t="str">
        <f>IFERROR(VLOOKUP(Tabel1[[#This Row],[Üürnik]],'Lepingu lisa'!$AW$3:$AX$22,2,FALSE),"")</f>
        <v/>
      </c>
      <c r="M4" s="11" t="str">
        <f>IFERROR(VLOOKUP(Tabel1[[#This Row],[Jaotus]],Tabelid!L:M,2,FALSE),"")</f>
        <v>FLOOR</v>
      </c>
      <c r="N4" s="11"/>
      <c r="O4" s="34"/>
      <c r="P4" s="34"/>
      <c r="Q4" s="34"/>
      <c r="R4" s="34"/>
      <c r="S4" s="34"/>
      <c r="T4" s="34"/>
      <c r="U4" s="34"/>
      <c r="V4" s="34"/>
      <c r="W4" s="34"/>
      <c r="X4" s="34"/>
      <c r="Y4" s="34"/>
      <c r="Z4" s="34"/>
      <c r="AA4" s="34"/>
      <c r="AB4" s="34"/>
      <c r="AC4" s="34"/>
      <c r="AD4" s="34"/>
      <c r="AE4" s="34"/>
      <c r="AF4" s="34"/>
      <c r="AG4" s="34"/>
    </row>
    <row r="5" spans="1:37" hidden="1" x14ac:dyDescent="0.25">
      <c r="A5" s="18" t="s">
        <v>33</v>
      </c>
      <c r="B5" s="19" t="s">
        <v>74</v>
      </c>
      <c r="C5" s="18" t="s">
        <v>75</v>
      </c>
      <c r="D5" s="18" t="s">
        <v>76</v>
      </c>
      <c r="E5" s="18" t="s">
        <v>77</v>
      </c>
      <c r="F5" s="54">
        <v>14.6</v>
      </c>
      <c r="G5" s="54"/>
      <c r="H5" s="18"/>
      <c r="I5" s="11" t="str">
        <f>LEFT(Tabel1[[#This Row],[Ruumi tüüp (TALO Tüüpruumide nimestik)]],2)</f>
        <v>94</v>
      </c>
      <c r="J5" s="22"/>
      <c r="K5" s="18"/>
      <c r="L5" s="11" t="str">
        <f>IFERROR(VLOOKUP(Tabel1[[#This Row],[Üürnik]],'Lepingu lisa'!$AW$3:$AX$22,2,FALSE),"")</f>
        <v/>
      </c>
      <c r="M5" s="11" t="str">
        <f>IFERROR(VLOOKUP(Tabel1[[#This Row],[Jaotus]],Tabelid!L:M,2,FALSE),"")</f>
        <v/>
      </c>
      <c r="N5" s="11"/>
      <c r="O5" s="34"/>
      <c r="P5" s="34"/>
      <c r="Q5" s="34"/>
      <c r="R5" s="34"/>
      <c r="S5" s="34"/>
      <c r="T5" s="34"/>
      <c r="U5" s="34"/>
      <c r="V5" s="34"/>
      <c r="W5" s="34"/>
      <c r="X5" s="34"/>
      <c r="Y5" s="34"/>
      <c r="Z5" s="34"/>
      <c r="AA5" s="34"/>
      <c r="AB5" s="34"/>
      <c r="AC5" s="34"/>
      <c r="AD5" s="34"/>
      <c r="AE5" s="34"/>
      <c r="AF5" s="34"/>
      <c r="AG5" s="34"/>
    </row>
    <row r="6" spans="1:37" hidden="1" x14ac:dyDescent="0.25">
      <c r="A6" s="18" t="s">
        <v>33</v>
      </c>
      <c r="B6" s="19" t="s">
        <v>78</v>
      </c>
      <c r="C6" s="18" t="s">
        <v>70</v>
      </c>
      <c r="D6" s="18" t="s">
        <v>79</v>
      </c>
      <c r="E6" s="18" t="s">
        <v>80</v>
      </c>
      <c r="F6" s="54">
        <v>1.6</v>
      </c>
      <c r="G6" s="54"/>
      <c r="H6" s="18"/>
      <c r="I6" s="11" t="str">
        <f>LEFT(Tabel1[[#This Row],[Ruumi tüüp (TALO Tüüpruumide nimestik)]],2)</f>
        <v>72</v>
      </c>
      <c r="J6" s="22" t="s">
        <v>4</v>
      </c>
      <c r="K6" s="18" t="s">
        <v>81</v>
      </c>
      <c r="L6" s="11" t="str">
        <f>IFERROR(VLOOKUP(Tabel1[[#This Row],[Üürnik]],'Lepingu lisa'!$AW$3:$AX$22,2,FALSE),"")</f>
        <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hidden="1" x14ac:dyDescent="0.25">
      <c r="A7" s="18" t="s">
        <v>33</v>
      </c>
      <c r="B7" s="19" t="s">
        <v>82</v>
      </c>
      <c r="C7" s="18" t="s">
        <v>70</v>
      </c>
      <c r="D7" s="18" t="s">
        <v>83</v>
      </c>
      <c r="E7" s="18" t="s">
        <v>84</v>
      </c>
      <c r="F7" s="54">
        <v>1.4</v>
      </c>
      <c r="G7" s="54"/>
      <c r="H7" s="18"/>
      <c r="I7" s="11" t="str">
        <f>LEFT(Tabel1[[#This Row],[Ruumi tüüp (TALO Tüüpruumide nimestik)]],2)</f>
        <v>73</v>
      </c>
      <c r="J7" s="22" t="s">
        <v>4</v>
      </c>
      <c r="K7" s="18" t="s">
        <v>81</v>
      </c>
      <c r="L7" s="11" t="str">
        <f>IFERROR(VLOOKUP(Tabel1[[#This Row],[Üürnik]],'Lepingu lisa'!$AW$3:$AX$22,2,FALSE),"")</f>
        <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hidden="1" x14ac:dyDescent="0.25">
      <c r="A8" s="18" t="s">
        <v>33</v>
      </c>
      <c r="B8" s="19" t="s">
        <v>85</v>
      </c>
      <c r="C8" s="18" t="s">
        <v>70</v>
      </c>
      <c r="D8" s="18" t="s">
        <v>71</v>
      </c>
      <c r="E8" s="18" t="s">
        <v>72</v>
      </c>
      <c r="F8" s="54">
        <v>10.9</v>
      </c>
      <c r="G8" s="54"/>
      <c r="H8" s="18"/>
      <c r="I8" s="11" t="str">
        <f>LEFT(Tabel1[[#This Row],[Ruumi tüüp (TALO Tüüpruumide nimestik)]],2)</f>
        <v>52</v>
      </c>
      <c r="J8" s="22" t="s">
        <v>4</v>
      </c>
      <c r="K8" s="18" t="s">
        <v>81</v>
      </c>
      <c r="L8" s="11" t="str">
        <f>IFERROR(VLOOKUP(Tabel1[[#This Row],[Üürnik]],'Lepingu lisa'!$AW$3:$AX$22,2,FALSE),"")</f>
        <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hidden="1" x14ac:dyDescent="0.25">
      <c r="A9" s="18" t="s">
        <v>33</v>
      </c>
      <c r="B9" s="19" t="s">
        <v>86</v>
      </c>
      <c r="C9" s="18" t="s">
        <v>70</v>
      </c>
      <c r="D9" s="18" t="s">
        <v>71</v>
      </c>
      <c r="E9" s="18" t="s">
        <v>72</v>
      </c>
      <c r="F9" s="54">
        <v>9.5</v>
      </c>
      <c r="G9" s="54"/>
      <c r="H9" s="18"/>
      <c r="I9" s="11" t="str">
        <f>LEFT(Tabel1[[#This Row],[Ruumi tüüp (TALO Tüüpruumide nimestik)]],2)</f>
        <v>52</v>
      </c>
      <c r="J9" s="22" t="s">
        <v>4</v>
      </c>
      <c r="K9" s="18" t="s">
        <v>81</v>
      </c>
      <c r="L9" s="11" t="str">
        <f>IFERROR(VLOOKUP(Tabel1[[#This Row],[Üürnik]],'Lepingu lisa'!$AW$3:$AX$22,2,FALSE),"")</f>
        <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hidden="1" x14ac:dyDescent="0.25">
      <c r="A10" s="18" t="s">
        <v>33</v>
      </c>
      <c r="B10" s="19" t="s">
        <v>87</v>
      </c>
      <c r="C10" s="18" t="s">
        <v>70</v>
      </c>
      <c r="D10" s="18" t="s">
        <v>88</v>
      </c>
      <c r="E10" s="18" t="s">
        <v>89</v>
      </c>
      <c r="F10" s="54">
        <v>14.7</v>
      </c>
      <c r="G10" s="54"/>
      <c r="H10" s="18"/>
      <c r="I10" s="11" t="str">
        <f>LEFT(Tabel1[[#This Row],[Ruumi tüüp (TALO Tüüpruumide nimestik)]],2)</f>
        <v>53</v>
      </c>
      <c r="J10" s="22" t="s">
        <v>4</v>
      </c>
      <c r="K10" s="18" t="s">
        <v>81</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hidden="1" x14ac:dyDescent="0.25">
      <c r="A11" s="18" t="s">
        <v>33</v>
      </c>
      <c r="B11" s="19" t="s">
        <v>90</v>
      </c>
      <c r="C11" s="18" t="s">
        <v>70</v>
      </c>
      <c r="D11" s="18" t="s">
        <v>88</v>
      </c>
      <c r="E11" s="18" t="s">
        <v>89</v>
      </c>
      <c r="F11" s="54">
        <v>25.9</v>
      </c>
      <c r="G11" s="54"/>
      <c r="H11" s="18"/>
      <c r="I11" s="11" t="str">
        <f>LEFT(Tabel1[[#This Row],[Ruumi tüüp (TALO Tüüpruumide nimestik)]],2)</f>
        <v>53</v>
      </c>
      <c r="J11" s="22" t="s">
        <v>4</v>
      </c>
      <c r="K11" s="18" t="s">
        <v>81</v>
      </c>
      <c r="L11" s="11" t="str">
        <f>IFERROR(VLOOKUP(Tabel1[[#This Row],[Üürnik]],'Lepingu lisa'!$AW$3:$AX$22,2,FALSE),"")</f>
        <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hidden="1" x14ac:dyDescent="0.25">
      <c r="A12" s="18" t="s">
        <v>33</v>
      </c>
      <c r="B12" s="19" t="s">
        <v>91</v>
      </c>
      <c r="C12" s="18" t="s">
        <v>70</v>
      </c>
      <c r="D12" s="18" t="s">
        <v>88</v>
      </c>
      <c r="E12" s="18" t="s">
        <v>89</v>
      </c>
      <c r="F12" s="54">
        <v>17</v>
      </c>
      <c r="G12" s="54"/>
      <c r="H12" s="18"/>
      <c r="I12" s="11" t="str">
        <f>LEFT(Tabel1[[#This Row],[Ruumi tüüp (TALO Tüüpruumide nimestik)]],2)</f>
        <v>53</v>
      </c>
      <c r="J12" s="22" t="s">
        <v>4</v>
      </c>
      <c r="K12" s="18" t="s">
        <v>81</v>
      </c>
      <c r="L12" s="11" t="str">
        <f>IFERROR(VLOOKUP(Tabel1[[#This Row],[Üürnik]],'Lepingu lisa'!$AW$3:$AX$22,2,FALSE),"")</f>
        <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hidden="1" x14ac:dyDescent="0.25">
      <c r="A13" s="18" t="s">
        <v>33</v>
      </c>
      <c r="B13" s="19" t="s">
        <v>92</v>
      </c>
      <c r="C13" s="18" t="s">
        <v>70</v>
      </c>
      <c r="D13" s="18" t="s">
        <v>71</v>
      </c>
      <c r="E13" s="18" t="s">
        <v>72</v>
      </c>
      <c r="F13" s="54">
        <v>11.8</v>
      </c>
      <c r="G13" s="54"/>
      <c r="H13" s="18"/>
      <c r="I13" s="11" t="str">
        <f>LEFT(Tabel1[[#This Row],[Ruumi tüüp (TALO Tüüpruumide nimestik)]],2)</f>
        <v>52</v>
      </c>
      <c r="J13" s="22" t="s">
        <v>4</v>
      </c>
      <c r="K13" s="18" t="s">
        <v>10</v>
      </c>
      <c r="L13" s="11" t="str">
        <f>IFERROR(VLOOKUP(Tabel1[[#This Row],[Üürnik]],'Lepingu lisa'!$AW$3:$AX$22,2,FALSE),"")</f>
        <v>RUUTLI25PAIDE_22</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hidden="1" x14ac:dyDescent="0.25">
      <c r="A14" s="18" t="s">
        <v>33</v>
      </c>
      <c r="B14" s="19" t="s">
        <v>93</v>
      </c>
      <c r="C14" s="18" t="s">
        <v>70</v>
      </c>
      <c r="D14" s="18" t="s">
        <v>88</v>
      </c>
      <c r="E14" s="18" t="s">
        <v>89</v>
      </c>
      <c r="F14" s="54">
        <v>21.6</v>
      </c>
      <c r="G14" s="54"/>
      <c r="H14" s="18"/>
      <c r="I14" s="11" t="str">
        <f>LEFT(Tabel1[[#This Row],[Ruumi tüüp (TALO Tüüpruumide nimestik)]],2)</f>
        <v>53</v>
      </c>
      <c r="J14" s="22" t="s">
        <v>4</v>
      </c>
      <c r="K14" s="18" t="s">
        <v>10</v>
      </c>
      <c r="L14" s="11" t="str">
        <f>IFERROR(VLOOKUP(Tabel1[[#This Row],[Üürnik]],'Lepingu lisa'!$AW$3:$AX$22,2,FALSE),"")</f>
        <v>RUUTLI25PAIDE_22</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hidden="1" x14ac:dyDescent="0.25">
      <c r="A15" s="18" t="s">
        <v>33</v>
      </c>
      <c r="B15" s="19" t="s">
        <v>94</v>
      </c>
      <c r="C15" s="18" t="s">
        <v>95</v>
      </c>
      <c r="D15" s="18" t="s">
        <v>96</v>
      </c>
      <c r="E15" s="18" t="s">
        <v>97</v>
      </c>
      <c r="F15" s="54">
        <v>3.1</v>
      </c>
      <c r="G15" s="54"/>
      <c r="H15" s="18"/>
      <c r="I15" s="11" t="str">
        <f>LEFT(Tabel1[[#This Row],[Ruumi tüüp (TALO Tüüpruumide nimestik)]],2)</f>
        <v>92</v>
      </c>
      <c r="J15" s="22"/>
      <c r="K15" s="18"/>
      <c r="L15" s="11" t="str">
        <f>IFERROR(VLOOKUP(Tabel1[[#This Row],[Üürnik]],'Lepingu lisa'!$AW$3:$AX$22,2,FALSE),"")</f>
        <v/>
      </c>
      <c r="M15" s="11" t="str">
        <f>IFERROR(VLOOKUP(Tabel1[[#This Row],[Jaotus]],Tabelid!L:M,2,FALSE),"")</f>
        <v/>
      </c>
      <c r="N15" s="11"/>
      <c r="O15" s="34"/>
      <c r="P15" s="34"/>
      <c r="Q15" s="34"/>
      <c r="R15" s="34"/>
      <c r="S15" s="34"/>
      <c r="T15" s="34"/>
      <c r="U15" s="34"/>
      <c r="V15" s="34"/>
      <c r="W15" s="34"/>
      <c r="X15" s="34"/>
      <c r="Y15" s="34"/>
      <c r="Z15" s="34"/>
      <c r="AA15" s="34"/>
      <c r="AB15" s="34"/>
      <c r="AC15" s="34"/>
      <c r="AD15" s="34"/>
      <c r="AE15" s="34"/>
      <c r="AF15" s="34"/>
      <c r="AG15" s="34"/>
    </row>
    <row r="16" spans="1:37" hidden="1" x14ac:dyDescent="0.25">
      <c r="A16" s="18" t="s">
        <v>33</v>
      </c>
      <c r="B16" s="19" t="s">
        <v>98</v>
      </c>
      <c r="C16" s="18" t="s">
        <v>70</v>
      </c>
      <c r="D16" s="18" t="s">
        <v>99</v>
      </c>
      <c r="E16" s="18" t="s">
        <v>100</v>
      </c>
      <c r="F16" s="54">
        <v>53.1</v>
      </c>
      <c r="G16" s="54"/>
      <c r="H16" s="18"/>
      <c r="I16" s="11" t="str">
        <f>LEFT(Tabel1[[#This Row],[Ruumi tüüp (TALO Tüüpruumide nimestik)]],2)</f>
        <v>59</v>
      </c>
      <c r="J16" s="22" t="s">
        <v>4</v>
      </c>
      <c r="K16" s="18" t="s">
        <v>81</v>
      </c>
      <c r="L16" s="11" t="str">
        <f>IFERROR(VLOOKUP(Tabel1[[#This Row],[Üürnik]],'Lepingu lisa'!$AW$3:$AX$22,2,FALSE),"")</f>
        <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hidden="1" x14ac:dyDescent="0.25">
      <c r="A17" s="18" t="s">
        <v>33</v>
      </c>
      <c r="B17" s="19" t="s">
        <v>101</v>
      </c>
      <c r="C17" s="18" t="s">
        <v>70</v>
      </c>
      <c r="D17" s="18" t="s">
        <v>99</v>
      </c>
      <c r="E17" s="18" t="s">
        <v>100</v>
      </c>
      <c r="F17" s="54">
        <v>2.6</v>
      </c>
      <c r="G17" s="54"/>
      <c r="H17" s="18"/>
      <c r="I17" s="11" t="str">
        <f>LEFT(Tabel1[[#This Row],[Ruumi tüüp (TALO Tüüpruumide nimestik)]],2)</f>
        <v>59</v>
      </c>
      <c r="J17" s="22" t="s">
        <v>4</v>
      </c>
      <c r="K17" s="18" t="s">
        <v>81</v>
      </c>
      <c r="L17" s="11" t="str">
        <f>IFERROR(VLOOKUP(Tabel1[[#This Row],[Üürnik]],'Lepingu lisa'!$AW$3:$AX$22,2,FALSE),"")</f>
        <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hidden="1" x14ac:dyDescent="0.25">
      <c r="A18" s="18" t="s">
        <v>33</v>
      </c>
      <c r="B18" s="19" t="s">
        <v>102</v>
      </c>
      <c r="C18" s="18" t="s">
        <v>70</v>
      </c>
      <c r="D18" s="18" t="s">
        <v>99</v>
      </c>
      <c r="E18" s="18" t="s">
        <v>100</v>
      </c>
      <c r="F18" s="54">
        <v>9.3000000000000007</v>
      </c>
      <c r="G18" s="54"/>
      <c r="H18" s="18"/>
      <c r="I18" s="11" t="str">
        <f>LEFT(Tabel1[[#This Row],[Ruumi tüüp (TALO Tüüpruumide nimestik)]],2)</f>
        <v>59</v>
      </c>
      <c r="J18" s="22" t="s">
        <v>4</v>
      </c>
      <c r="K18" s="18" t="s">
        <v>81</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hidden="1" x14ac:dyDescent="0.25">
      <c r="A19" s="18" t="s">
        <v>33</v>
      </c>
      <c r="B19" s="19" t="s">
        <v>103</v>
      </c>
      <c r="C19" s="18" t="s">
        <v>70</v>
      </c>
      <c r="D19" s="18" t="s">
        <v>99</v>
      </c>
      <c r="E19" s="18" t="s">
        <v>100</v>
      </c>
      <c r="F19" s="54">
        <v>15.9</v>
      </c>
      <c r="G19" s="54"/>
      <c r="H19" s="18"/>
      <c r="I19" s="11" t="str">
        <f>LEFT(Tabel1[[#This Row],[Ruumi tüüp (TALO Tüüpruumide nimestik)]],2)</f>
        <v>59</v>
      </c>
      <c r="J19" s="22" t="s">
        <v>4</v>
      </c>
      <c r="K19" s="18" t="s">
        <v>81</v>
      </c>
      <c r="L19" s="11" t="str">
        <f>IFERROR(VLOOKUP(Tabel1[[#This Row],[Üürnik]],'Lepingu lisa'!$AW$3:$AX$22,2,FALSE),"")</f>
        <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hidden="1" x14ac:dyDescent="0.25">
      <c r="A20" s="18" t="s">
        <v>33</v>
      </c>
      <c r="B20" s="19" t="s">
        <v>104</v>
      </c>
      <c r="C20" s="18" t="s">
        <v>70</v>
      </c>
      <c r="D20" s="18" t="s">
        <v>71</v>
      </c>
      <c r="E20" s="18" t="s">
        <v>72</v>
      </c>
      <c r="F20" s="54">
        <v>21.4</v>
      </c>
      <c r="G20" s="54"/>
      <c r="H20" s="18"/>
      <c r="I20" s="11" t="str">
        <f>LEFT(Tabel1[[#This Row],[Ruumi tüüp (TALO Tüüpruumide nimestik)]],2)</f>
        <v>52</v>
      </c>
      <c r="J20" s="22" t="s">
        <v>4</v>
      </c>
      <c r="K20" s="18" t="s">
        <v>81</v>
      </c>
      <c r="L20" s="11" t="str">
        <f>IFERROR(VLOOKUP(Tabel1[[#This Row],[Üürnik]],'Lepingu lisa'!$AW$3:$AX$22,2,FALSE),"")</f>
        <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hidden="1" x14ac:dyDescent="0.25">
      <c r="A21" s="18" t="s">
        <v>33</v>
      </c>
      <c r="B21" s="19" t="s">
        <v>105</v>
      </c>
      <c r="C21" s="18" t="s">
        <v>70</v>
      </c>
      <c r="D21" s="18" t="s">
        <v>99</v>
      </c>
      <c r="E21" s="18" t="s">
        <v>100</v>
      </c>
      <c r="F21" s="54">
        <v>8.4</v>
      </c>
      <c r="G21" s="54"/>
      <c r="H21" s="18"/>
      <c r="I21" s="11" t="str">
        <f>LEFT(Tabel1[[#This Row],[Ruumi tüüp (TALO Tüüpruumide nimestik)]],2)</f>
        <v>59</v>
      </c>
      <c r="J21" s="22" t="s">
        <v>4</v>
      </c>
      <c r="K21" s="18" t="s">
        <v>81</v>
      </c>
      <c r="L21" s="11" t="str">
        <f>IFERROR(VLOOKUP(Tabel1[[#This Row],[Üürnik]],'Lepingu lisa'!$AW$3:$AX$22,2,FALSE),"")</f>
        <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hidden="1" x14ac:dyDescent="0.25">
      <c r="A22" s="18" t="s">
        <v>33</v>
      </c>
      <c r="B22" s="19" t="s">
        <v>106</v>
      </c>
      <c r="C22" s="18" t="s">
        <v>70</v>
      </c>
      <c r="D22" s="18" t="s">
        <v>71</v>
      </c>
      <c r="E22" s="18" t="s">
        <v>72</v>
      </c>
      <c r="F22" s="54">
        <v>5</v>
      </c>
      <c r="G22" s="54"/>
      <c r="H22" s="18"/>
      <c r="I22" s="11" t="str">
        <f>LEFT(Tabel1[[#This Row],[Ruumi tüüp (TALO Tüüpruumide nimestik)]],2)</f>
        <v>52</v>
      </c>
      <c r="J22" s="22" t="s">
        <v>4</v>
      </c>
      <c r="K22" s="18" t="s">
        <v>81</v>
      </c>
      <c r="L22" s="11" t="str">
        <f>IFERROR(VLOOKUP(Tabel1[[#This Row],[Üürnik]],'Lepingu lisa'!$AW$3:$AX$22,2,FALSE),"")</f>
        <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hidden="1" x14ac:dyDescent="0.25">
      <c r="A23" s="18" t="s">
        <v>33</v>
      </c>
      <c r="B23" s="19" t="s">
        <v>107</v>
      </c>
      <c r="C23" s="18" t="s">
        <v>70</v>
      </c>
      <c r="D23" s="18" t="s">
        <v>108</v>
      </c>
      <c r="E23" s="18" t="s">
        <v>109</v>
      </c>
      <c r="F23" s="54">
        <v>37.200000000000003</v>
      </c>
      <c r="G23" s="54"/>
      <c r="H23" s="18"/>
      <c r="I23" s="11" t="str">
        <f>LEFT(Tabel1[[#This Row],[Ruumi tüüp (TALO Tüüpruumide nimestik)]],2)</f>
        <v>91</v>
      </c>
      <c r="J23" s="22" t="s">
        <v>73</v>
      </c>
      <c r="K23" s="18"/>
      <c r="L23" s="11" t="str">
        <f>IFERROR(VLOOKUP(Tabel1[[#This Row],[Üürnik]],'Lepingu lisa'!$AW$3:$AX$22,2,FALSE),"")</f>
        <v/>
      </c>
      <c r="M23" s="11" t="str">
        <f>IFERROR(VLOOKUP(Tabel1[[#This Row],[Jaotus]],Tabelid!L:M,2,FALSE),"")</f>
        <v>FLOOR</v>
      </c>
      <c r="N23" s="11"/>
      <c r="O23" s="34"/>
      <c r="P23" s="34"/>
      <c r="Q23" s="34"/>
      <c r="R23" s="34"/>
      <c r="S23" s="34"/>
      <c r="T23" s="34"/>
      <c r="U23" s="34"/>
      <c r="V23" s="34"/>
      <c r="W23" s="34"/>
      <c r="X23" s="34"/>
      <c r="Y23" s="34"/>
      <c r="Z23" s="34"/>
      <c r="AA23" s="34"/>
      <c r="AB23" s="34"/>
      <c r="AC23" s="34"/>
      <c r="AD23" s="34"/>
      <c r="AE23" s="34"/>
      <c r="AF23" s="34"/>
      <c r="AG23" s="34"/>
    </row>
    <row r="24" spans="1:33" hidden="1" x14ac:dyDescent="0.25">
      <c r="A24" s="18" t="s">
        <v>33</v>
      </c>
      <c r="B24" s="19" t="s">
        <v>110</v>
      </c>
      <c r="C24" s="18" t="s">
        <v>95</v>
      </c>
      <c r="D24" s="18" t="s">
        <v>96</v>
      </c>
      <c r="E24" s="18" t="s">
        <v>97</v>
      </c>
      <c r="F24" s="54">
        <v>4</v>
      </c>
      <c r="G24" s="54"/>
      <c r="H24" s="18"/>
      <c r="I24" s="11" t="str">
        <f>LEFT(Tabel1[[#This Row],[Ruumi tüüp (TALO Tüüpruumide nimestik)]],2)</f>
        <v>92</v>
      </c>
      <c r="J24" s="22"/>
      <c r="K24" s="18"/>
      <c r="L24" s="11" t="str">
        <f>IFERROR(VLOOKUP(Tabel1[[#This Row],[Üürnik]],'Lepingu lisa'!$AW$3:$AX$22,2,FALSE),"")</f>
        <v/>
      </c>
      <c r="M24" s="11" t="str">
        <f>IFERROR(VLOOKUP(Tabel1[[#This Row],[Jaotus]],Tabelid!L:M,2,FALSE),"")</f>
        <v/>
      </c>
      <c r="N24" s="11"/>
      <c r="O24" s="34"/>
      <c r="P24" s="34"/>
      <c r="Q24" s="34"/>
      <c r="R24" s="34"/>
      <c r="S24" s="34"/>
      <c r="T24" s="34"/>
      <c r="U24" s="34"/>
      <c r="V24" s="34"/>
      <c r="W24" s="34"/>
      <c r="X24" s="34"/>
      <c r="Y24" s="34"/>
      <c r="Z24" s="34"/>
      <c r="AA24" s="34"/>
      <c r="AB24" s="34"/>
      <c r="AC24" s="34"/>
      <c r="AD24" s="34"/>
      <c r="AE24" s="34"/>
      <c r="AF24" s="34"/>
      <c r="AG24" s="34"/>
    </row>
    <row r="25" spans="1:33" hidden="1" x14ac:dyDescent="0.25">
      <c r="A25" s="18" t="s">
        <v>33</v>
      </c>
      <c r="B25" s="19" t="s">
        <v>111</v>
      </c>
      <c r="C25" s="18" t="s">
        <v>75</v>
      </c>
      <c r="D25" s="18" t="s">
        <v>112</v>
      </c>
      <c r="E25" s="18" t="s">
        <v>113</v>
      </c>
      <c r="F25" s="54">
        <v>2.8</v>
      </c>
      <c r="G25" s="54"/>
      <c r="H25" s="18"/>
      <c r="I25" s="11" t="str">
        <f>LEFT(Tabel1[[#This Row],[Ruumi tüüp (TALO Tüüpruumide nimestik)]],2)</f>
        <v>99</v>
      </c>
      <c r="J25" s="22"/>
      <c r="K25" s="18"/>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hidden="1" x14ac:dyDescent="0.25">
      <c r="A26" s="18" t="s">
        <v>114</v>
      </c>
      <c r="B26" s="19" t="s">
        <v>115</v>
      </c>
      <c r="C26" s="18" t="s">
        <v>70</v>
      </c>
      <c r="D26" s="18" t="s">
        <v>116</v>
      </c>
      <c r="E26" s="18" t="s">
        <v>117</v>
      </c>
      <c r="F26" s="54">
        <v>4.0999999999999996</v>
      </c>
      <c r="G26" s="54"/>
      <c r="H26" s="18"/>
      <c r="I26" s="11" t="str">
        <f>LEFT(Tabel1[[#This Row],[Ruumi tüüp (TALO Tüüpruumide nimestik)]],2)</f>
        <v>83</v>
      </c>
      <c r="J26" s="22" t="s">
        <v>6</v>
      </c>
      <c r="K26" s="18"/>
      <c r="L26" s="11" t="str">
        <f>IFERROR(VLOOKUP(Tabel1[[#This Row],[Üürnik]],'Lepingu lisa'!$AW$3:$AX$22,2,FALSE),"")</f>
        <v/>
      </c>
      <c r="M26" s="11" t="str">
        <f>IFERROR(VLOOKUP(Tabel1[[#This Row],[Jaotus]],Tabelid!L:M,2,FALSE),"")</f>
        <v>BUILDING</v>
      </c>
      <c r="N26" s="11"/>
      <c r="O26" s="34"/>
      <c r="P26" s="34"/>
      <c r="Q26" s="34"/>
      <c r="R26" s="34"/>
      <c r="S26" s="34"/>
      <c r="T26" s="34"/>
      <c r="U26" s="34"/>
      <c r="V26" s="34"/>
      <c r="W26" s="34"/>
      <c r="X26" s="34"/>
      <c r="Y26" s="34"/>
      <c r="Z26" s="34"/>
      <c r="AA26" s="34"/>
      <c r="AB26" s="34"/>
      <c r="AC26" s="34"/>
      <c r="AD26" s="34"/>
      <c r="AE26" s="34"/>
      <c r="AF26" s="34"/>
      <c r="AG26" s="34"/>
    </row>
    <row r="27" spans="1:33" hidden="1" x14ac:dyDescent="0.25">
      <c r="A27" s="18" t="s">
        <v>114</v>
      </c>
      <c r="B27" s="19" t="s">
        <v>118</v>
      </c>
      <c r="C27" s="18" t="s">
        <v>70</v>
      </c>
      <c r="D27" s="18" t="s">
        <v>119</v>
      </c>
      <c r="E27" s="18" t="s">
        <v>109</v>
      </c>
      <c r="F27" s="54">
        <v>18.8</v>
      </c>
      <c r="G27" s="54"/>
      <c r="H27" s="18"/>
      <c r="I27" s="11" t="str">
        <f>LEFT(Tabel1[[#This Row],[Ruumi tüüp (TALO Tüüpruumide nimestik)]],2)</f>
        <v>91</v>
      </c>
      <c r="J27" s="22" t="s">
        <v>6</v>
      </c>
      <c r="K27" s="18"/>
      <c r="L27" s="11" t="str">
        <f>IFERROR(VLOOKUP(Tabel1[[#This Row],[Üürnik]],'Lepingu lisa'!$AW$3:$AX$22,2,FALSE),"")</f>
        <v/>
      </c>
      <c r="M27" s="11" t="str">
        <f>IFERROR(VLOOKUP(Tabel1[[#This Row],[Jaotus]],Tabelid!L:M,2,FALSE),"")</f>
        <v>BUILDING</v>
      </c>
      <c r="N27" s="11"/>
      <c r="O27" s="34"/>
      <c r="P27" s="34"/>
      <c r="Q27" s="34"/>
      <c r="R27" s="34"/>
      <c r="S27" s="34"/>
      <c r="T27" s="34"/>
      <c r="U27" s="34"/>
      <c r="V27" s="34"/>
      <c r="W27" s="34"/>
      <c r="X27" s="34"/>
      <c r="Y27" s="34"/>
      <c r="Z27" s="34"/>
      <c r="AA27" s="34"/>
      <c r="AB27" s="34"/>
      <c r="AC27" s="34"/>
      <c r="AD27" s="34"/>
      <c r="AE27" s="34"/>
      <c r="AF27" s="34"/>
      <c r="AG27" s="34"/>
    </row>
    <row r="28" spans="1:33" hidden="1" x14ac:dyDescent="0.25">
      <c r="A28" s="18" t="s">
        <v>114</v>
      </c>
      <c r="B28" s="19" t="s">
        <v>120</v>
      </c>
      <c r="C28" s="18" t="s">
        <v>95</v>
      </c>
      <c r="D28" s="18" t="s">
        <v>96</v>
      </c>
      <c r="E28" s="18" t="s">
        <v>97</v>
      </c>
      <c r="F28" s="54">
        <v>15.4</v>
      </c>
      <c r="G28" s="54"/>
      <c r="H28" s="18"/>
      <c r="I28" s="11" t="str">
        <f>LEFT(Tabel1[[#This Row],[Ruumi tüüp (TALO Tüüpruumide nimestik)]],2)</f>
        <v>92</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hidden="1" x14ac:dyDescent="0.25">
      <c r="A29" s="18" t="s">
        <v>114</v>
      </c>
      <c r="B29" s="19" t="s">
        <v>121</v>
      </c>
      <c r="C29" s="18" t="s">
        <v>70</v>
      </c>
      <c r="D29" s="18" t="s">
        <v>122</v>
      </c>
      <c r="E29" s="18" t="s">
        <v>123</v>
      </c>
      <c r="F29" s="54">
        <v>13.1</v>
      </c>
      <c r="G29" s="54"/>
      <c r="H29" s="18"/>
      <c r="I29" s="11" t="str">
        <f>LEFT(Tabel1[[#This Row],[Ruumi tüüp (TALO Tüüpruumide nimestik)]],2)</f>
        <v>51</v>
      </c>
      <c r="J29" s="22" t="s">
        <v>4</v>
      </c>
      <c r="K29" s="18" t="s">
        <v>12</v>
      </c>
      <c r="L29" s="11" t="str">
        <f>IFERROR(VLOOKUP(Tabel1[[#This Row],[Üürnik]],'Lepingu lisa'!$AW$3:$AX$22,2,FALSE),"")</f>
        <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hidden="1" x14ac:dyDescent="0.25">
      <c r="A30" s="18" t="s">
        <v>114</v>
      </c>
      <c r="B30" s="19" t="s">
        <v>124</v>
      </c>
      <c r="C30" s="18" t="s">
        <v>70</v>
      </c>
      <c r="D30" s="18" t="s">
        <v>108</v>
      </c>
      <c r="E30" s="18" t="s">
        <v>109</v>
      </c>
      <c r="F30" s="54">
        <v>45</v>
      </c>
      <c r="G30" s="54"/>
      <c r="H30" s="18" t="s">
        <v>125</v>
      </c>
      <c r="I30" s="11" t="str">
        <f>LEFT(Tabel1[[#This Row],[Ruumi tüüp (TALO Tüüpruumide nimestik)]],2)</f>
        <v>91</v>
      </c>
      <c r="J30" s="22" t="s">
        <v>126</v>
      </c>
      <c r="K30" s="18"/>
      <c r="L30" s="11" t="str">
        <f>IFERROR(VLOOKUP(Tabel1[[#This Row],[Üürnik]],'Lepingu lisa'!$AW$3:$AX$22,2,FALSE),"")</f>
        <v/>
      </c>
      <c r="M30" s="11" t="str">
        <f>IFERROR(VLOOKUP(Tabel1[[#This Row],[Jaotus]],Tabelid!L:M,2,FALSE),"")</f>
        <v>MUU_FLOOR</v>
      </c>
      <c r="N30" s="11"/>
      <c r="O30" s="34">
        <v>1</v>
      </c>
      <c r="P30" s="34">
        <v>1</v>
      </c>
      <c r="Q30" s="34">
        <v>0</v>
      </c>
      <c r="R30" s="34"/>
      <c r="S30" s="34">
        <v>1</v>
      </c>
      <c r="T30" s="34"/>
      <c r="U30" s="34"/>
      <c r="V30" s="34"/>
      <c r="W30" s="34"/>
      <c r="X30" s="34"/>
      <c r="Y30" s="34"/>
      <c r="Z30" s="34"/>
      <c r="AA30" s="34"/>
      <c r="AB30" s="34"/>
      <c r="AC30" s="34"/>
      <c r="AD30" s="34"/>
      <c r="AE30" s="34"/>
      <c r="AF30" s="34"/>
      <c r="AG30" s="34"/>
    </row>
    <row r="31" spans="1:33" hidden="1" x14ac:dyDescent="0.25">
      <c r="A31" s="18" t="s">
        <v>114</v>
      </c>
      <c r="B31" s="19" t="s">
        <v>127</v>
      </c>
      <c r="C31" s="18" t="s">
        <v>70</v>
      </c>
      <c r="D31" s="18" t="s">
        <v>128</v>
      </c>
      <c r="E31" s="18" t="s">
        <v>129</v>
      </c>
      <c r="F31" s="54">
        <v>17.7</v>
      </c>
      <c r="G31" s="54"/>
      <c r="H31" s="18"/>
      <c r="I31" s="11" t="str">
        <f>LEFT(Tabel1[[#This Row],[Ruumi tüüp (TALO Tüüpruumide nimestik)]],2)</f>
        <v>21</v>
      </c>
      <c r="J31" s="22" t="s">
        <v>4</v>
      </c>
      <c r="K31" s="18" t="s">
        <v>16</v>
      </c>
      <c r="L31" s="11" t="str">
        <f>IFERROR(VLOOKUP(Tabel1[[#This Row],[Üürnik]],'Lepingu lisa'!$AW$3:$AX$22,2,FALSE),"")</f>
        <v>RUUTLI25PAIDE_25</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hidden="1" x14ac:dyDescent="0.25">
      <c r="A32" s="18" t="s">
        <v>114</v>
      </c>
      <c r="B32" s="19" t="s">
        <v>130</v>
      </c>
      <c r="C32" s="18" t="s">
        <v>70</v>
      </c>
      <c r="D32" s="18" t="s">
        <v>128</v>
      </c>
      <c r="E32" s="18" t="s">
        <v>129</v>
      </c>
      <c r="F32" s="54">
        <v>17.8</v>
      </c>
      <c r="G32" s="54"/>
      <c r="H32" s="18"/>
      <c r="I32" s="11" t="str">
        <f>LEFT(Tabel1[[#This Row],[Ruumi tüüp (TALO Tüüpruumide nimestik)]],2)</f>
        <v>21</v>
      </c>
      <c r="J32" s="22" t="s">
        <v>4</v>
      </c>
      <c r="K32" s="18" t="s">
        <v>16</v>
      </c>
      <c r="L32" s="11" t="str">
        <f>IFERROR(VLOOKUP(Tabel1[[#This Row],[Üürnik]],'Lepingu lisa'!$AW$3:$AX$22,2,FALSE),"")</f>
        <v>RUUTLI25PAIDE_25</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hidden="1" x14ac:dyDescent="0.25">
      <c r="A33" s="18" t="s">
        <v>114</v>
      </c>
      <c r="B33" s="19" t="s">
        <v>131</v>
      </c>
      <c r="C33" s="18" t="s">
        <v>70</v>
      </c>
      <c r="D33" s="18" t="s">
        <v>128</v>
      </c>
      <c r="E33" s="18" t="s">
        <v>129</v>
      </c>
      <c r="F33" s="54">
        <v>17.899999999999999</v>
      </c>
      <c r="G33" s="54"/>
      <c r="H33" s="18"/>
      <c r="I33" s="11" t="str">
        <f>LEFT(Tabel1[[#This Row],[Ruumi tüüp (TALO Tüüpruumide nimestik)]],2)</f>
        <v>21</v>
      </c>
      <c r="J33" s="22" t="s">
        <v>4</v>
      </c>
      <c r="K33" s="18" t="s">
        <v>10</v>
      </c>
      <c r="L33" s="11" t="str">
        <f>IFERROR(VLOOKUP(Tabel1[[#This Row],[Üürnik]],'Lepingu lisa'!$AW$3:$AX$22,2,FALSE),"")</f>
        <v>RUUTLI25PAIDE_22</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hidden="1" x14ac:dyDescent="0.25">
      <c r="A34" s="18" t="s">
        <v>114</v>
      </c>
      <c r="B34" s="19" t="s">
        <v>132</v>
      </c>
      <c r="C34" s="18" t="s">
        <v>70</v>
      </c>
      <c r="D34" s="18" t="s">
        <v>128</v>
      </c>
      <c r="E34" s="18" t="s">
        <v>129</v>
      </c>
      <c r="F34" s="54">
        <v>19.100000000000001</v>
      </c>
      <c r="G34" s="54"/>
      <c r="H34" s="18"/>
      <c r="I34" s="11" t="str">
        <f>LEFT(Tabel1[[#This Row],[Ruumi tüüp (TALO Tüüpruumide nimestik)]],2)</f>
        <v>21</v>
      </c>
      <c r="J34" s="22" t="s">
        <v>4</v>
      </c>
      <c r="K34" s="18" t="s">
        <v>10</v>
      </c>
      <c r="L34" s="11" t="str">
        <f>IFERROR(VLOOKUP(Tabel1[[#This Row],[Üürnik]],'Lepingu lisa'!$AW$3:$AX$22,2,FALSE),"")</f>
        <v>RUUTLI25PAIDE_22</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hidden="1" x14ac:dyDescent="0.25">
      <c r="A35" s="18" t="s">
        <v>114</v>
      </c>
      <c r="B35" s="19" t="s">
        <v>133</v>
      </c>
      <c r="C35" s="18" t="s">
        <v>70</v>
      </c>
      <c r="D35" s="18" t="s">
        <v>128</v>
      </c>
      <c r="E35" s="18" t="s">
        <v>129</v>
      </c>
      <c r="F35" s="54">
        <v>19.100000000000001</v>
      </c>
      <c r="G35" s="54"/>
      <c r="H35" s="18"/>
      <c r="I35" s="11" t="str">
        <f>LEFT(Tabel1[[#This Row],[Ruumi tüüp (TALO Tüüpruumide nimestik)]],2)</f>
        <v>21</v>
      </c>
      <c r="J35" s="22" t="s">
        <v>4</v>
      </c>
      <c r="K35" s="18" t="s">
        <v>10</v>
      </c>
      <c r="L35" s="11" t="str">
        <f>IFERROR(VLOOKUP(Tabel1[[#This Row],[Üürnik]],'Lepingu lisa'!$AW$3:$AX$22,2,FALSE),"")</f>
        <v>RUUTLI25PAIDE_22</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hidden="1" x14ac:dyDescent="0.25">
      <c r="A36" s="18" t="s">
        <v>114</v>
      </c>
      <c r="B36" s="19" t="s">
        <v>134</v>
      </c>
      <c r="C36" s="18" t="s">
        <v>70</v>
      </c>
      <c r="D36" s="18" t="s">
        <v>128</v>
      </c>
      <c r="E36" s="18" t="s">
        <v>129</v>
      </c>
      <c r="F36" s="54">
        <v>27.4</v>
      </c>
      <c r="G36" s="54"/>
      <c r="H36" s="18"/>
      <c r="I36" s="11" t="str">
        <f>LEFT(Tabel1[[#This Row],[Ruumi tüüp (TALO Tüüpruumide nimestik)]],2)</f>
        <v>21</v>
      </c>
      <c r="J36" s="22" t="s">
        <v>4</v>
      </c>
      <c r="K36" s="18" t="s">
        <v>10</v>
      </c>
      <c r="L36" s="11" t="str">
        <f>IFERROR(VLOOKUP(Tabel1[[#This Row],[Üürnik]],'Lepingu lisa'!$AW$3:$AX$22,2,FALSE),"")</f>
        <v>RUUTLI25PAIDE_22</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hidden="1" x14ac:dyDescent="0.25">
      <c r="A37" s="18" t="s">
        <v>114</v>
      </c>
      <c r="B37" s="19" t="s">
        <v>135</v>
      </c>
      <c r="C37" s="18" t="s">
        <v>70</v>
      </c>
      <c r="D37" s="18" t="s">
        <v>128</v>
      </c>
      <c r="E37" s="18" t="s">
        <v>129</v>
      </c>
      <c r="F37" s="54">
        <v>19.8</v>
      </c>
      <c r="G37" s="54"/>
      <c r="H37" s="18"/>
      <c r="I37" s="11" t="str">
        <f>LEFT(Tabel1[[#This Row],[Ruumi tüüp (TALO Tüüpruumide nimestik)]],2)</f>
        <v>21</v>
      </c>
      <c r="J37" s="22" t="s">
        <v>4</v>
      </c>
      <c r="K37" s="18" t="s">
        <v>10</v>
      </c>
      <c r="L37" s="11" t="str">
        <f>IFERROR(VLOOKUP(Tabel1[[#This Row],[Üürnik]],'Lepingu lisa'!$AW$3:$AX$22,2,FALSE),"")</f>
        <v>RUUTLI25PAIDE_22</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hidden="1" x14ac:dyDescent="0.25">
      <c r="A38" s="18" t="s">
        <v>114</v>
      </c>
      <c r="B38" s="19" t="s">
        <v>136</v>
      </c>
      <c r="C38" s="18" t="s">
        <v>70</v>
      </c>
      <c r="D38" s="18" t="s">
        <v>128</v>
      </c>
      <c r="E38" s="18" t="s">
        <v>129</v>
      </c>
      <c r="F38" s="54">
        <v>13.7</v>
      </c>
      <c r="G38" s="54"/>
      <c r="H38" s="18"/>
      <c r="I38" s="11" t="str">
        <f>LEFT(Tabel1[[#This Row],[Ruumi tüüp (TALO Tüüpruumide nimestik)]],2)</f>
        <v>21</v>
      </c>
      <c r="J38" s="22" t="s">
        <v>4</v>
      </c>
      <c r="K38" s="18" t="s">
        <v>10</v>
      </c>
      <c r="L38" s="11" t="str">
        <f>IFERROR(VLOOKUP(Tabel1[[#This Row],[Üürnik]],'Lepingu lisa'!$AW$3:$AX$22,2,FALSE),"")</f>
        <v>RUUTLI25PAIDE_22</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hidden="1" x14ac:dyDescent="0.25">
      <c r="A39" s="18" t="s">
        <v>114</v>
      </c>
      <c r="B39" s="19" t="s">
        <v>137</v>
      </c>
      <c r="C39" s="18" t="s">
        <v>70</v>
      </c>
      <c r="D39" s="18" t="s">
        <v>128</v>
      </c>
      <c r="E39" s="18" t="s">
        <v>129</v>
      </c>
      <c r="F39" s="54">
        <v>13.7</v>
      </c>
      <c r="G39" s="54"/>
      <c r="H39" s="18"/>
      <c r="I39" s="11" t="str">
        <f>LEFT(Tabel1[[#This Row],[Ruumi tüüp (TALO Tüüpruumide nimestik)]],2)</f>
        <v>21</v>
      </c>
      <c r="J39" s="22" t="s">
        <v>4</v>
      </c>
      <c r="K39" s="18" t="s">
        <v>16</v>
      </c>
      <c r="L39" s="11" t="str">
        <f>IFERROR(VLOOKUP(Tabel1[[#This Row],[Üürnik]],'Lepingu lisa'!$AW$3:$AX$22,2,FALSE),"")</f>
        <v>RUUTLI25PAIDE_25</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hidden="1" x14ac:dyDescent="0.25">
      <c r="A40" s="18" t="s">
        <v>114</v>
      </c>
      <c r="B40" s="19" t="s">
        <v>138</v>
      </c>
      <c r="C40" s="18" t="s">
        <v>70</v>
      </c>
      <c r="D40" s="18" t="s">
        <v>128</v>
      </c>
      <c r="E40" s="18" t="s">
        <v>129</v>
      </c>
      <c r="F40" s="54">
        <v>12.9</v>
      </c>
      <c r="G40" s="54"/>
      <c r="H40" s="18"/>
      <c r="I40" s="11" t="str">
        <f>LEFT(Tabel1[[#This Row],[Ruumi tüüp (TALO Tüüpruumide nimestik)]],2)</f>
        <v>21</v>
      </c>
      <c r="J40" s="22" t="s">
        <v>4</v>
      </c>
      <c r="K40" s="18" t="s">
        <v>12</v>
      </c>
      <c r="L40" s="11" t="str">
        <f>IFERROR(VLOOKUP(Tabel1[[#This Row],[Üürnik]],'Lepingu lisa'!$AW$3:$AX$22,2,FALSE),"")</f>
        <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hidden="1" x14ac:dyDescent="0.25">
      <c r="A41" s="18" t="s">
        <v>114</v>
      </c>
      <c r="B41" s="19" t="s">
        <v>139</v>
      </c>
      <c r="C41" s="18" t="s">
        <v>70</v>
      </c>
      <c r="D41" s="18" t="s">
        <v>128</v>
      </c>
      <c r="E41" s="18" t="s">
        <v>129</v>
      </c>
      <c r="F41" s="54">
        <v>12.8</v>
      </c>
      <c r="G41" s="54"/>
      <c r="H41" s="18"/>
      <c r="I41" s="11" t="str">
        <f>LEFT(Tabel1[[#This Row],[Ruumi tüüp (TALO Tüüpruumide nimestik)]],2)</f>
        <v>21</v>
      </c>
      <c r="J41" s="22" t="s">
        <v>4</v>
      </c>
      <c r="K41" s="18" t="s">
        <v>12</v>
      </c>
      <c r="L41" s="11" t="str">
        <f>IFERROR(VLOOKUP(Tabel1[[#This Row],[Üürnik]],'Lepingu lisa'!$AW$3:$AX$22,2,FALSE),"")</f>
        <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hidden="1" x14ac:dyDescent="0.25">
      <c r="A42" s="18" t="s">
        <v>114</v>
      </c>
      <c r="B42" s="19" t="s">
        <v>140</v>
      </c>
      <c r="C42" s="18" t="s">
        <v>70</v>
      </c>
      <c r="D42" s="18" t="s">
        <v>128</v>
      </c>
      <c r="E42" s="18" t="s">
        <v>129</v>
      </c>
      <c r="F42" s="54">
        <v>12.7</v>
      </c>
      <c r="G42" s="54"/>
      <c r="H42" s="18"/>
      <c r="I42" s="11" t="str">
        <f>LEFT(Tabel1[[#This Row],[Ruumi tüüp (TALO Tüüpruumide nimestik)]],2)</f>
        <v>21</v>
      </c>
      <c r="J42" s="22" t="s">
        <v>4</v>
      </c>
      <c r="K42" s="18" t="s">
        <v>12</v>
      </c>
      <c r="L42" s="11" t="str">
        <f>IFERROR(VLOOKUP(Tabel1[[#This Row],[Üürnik]],'Lepingu lisa'!$AW$3:$AX$22,2,FALSE),"")</f>
        <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hidden="1" x14ac:dyDescent="0.25">
      <c r="A43" s="18" t="s">
        <v>114</v>
      </c>
      <c r="B43" s="19" t="s">
        <v>141</v>
      </c>
      <c r="C43" s="18" t="s">
        <v>95</v>
      </c>
      <c r="D43" s="18" t="s">
        <v>96</v>
      </c>
      <c r="E43" s="18" t="s">
        <v>97</v>
      </c>
      <c r="F43" s="54">
        <v>12</v>
      </c>
      <c r="G43" s="54"/>
      <c r="H43" s="18"/>
      <c r="I43" s="11" t="str">
        <f>LEFT(Tabel1[[#This Row],[Ruumi tüüp (TALO Tüüpruumide nimestik)]],2)</f>
        <v>92</v>
      </c>
      <c r="J43" s="22"/>
      <c r="K43" s="18"/>
      <c r="L43" s="11" t="str">
        <f>IFERROR(VLOOKUP(Tabel1[[#This Row],[Üürnik]],'Lepingu lisa'!$AW$3:$AX$22,2,FALSE),"")</f>
        <v/>
      </c>
      <c r="M43" s="11" t="str">
        <f>IFERROR(VLOOKUP(Tabel1[[#This Row],[Jaotus]],Tabelid!L:M,2,FALSE),"")</f>
        <v/>
      </c>
      <c r="N43" s="11"/>
      <c r="O43" s="34"/>
      <c r="P43" s="34"/>
      <c r="Q43" s="34"/>
      <c r="R43" s="34"/>
      <c r="S43" s="34"/>
      <c r="T43" s="34"/>
      <c r="U43" s="34"/>
      <c r="V43" s="34"/>
      <c r="W43" s="34"/>
      <c r="X43" s="34"/>
      <c r="Y43" s="34"/>
      <c r="Z43" s="34"/>
      <c r="AA43" s="34"/>
      <c r="AB43" s="34"/>
      <c r="AC43" s="34"/>
      <c r="AD43" s="34"/>
      <c r="AE43" s="34"/>
      <c r="AF43" s="34"/>
      <c r="AG43" s="34"/>
    </row>
    <row r="44" spans="1:33" hidden="1" x14ac:dyDescent="0.25">
      <c r="A44" s="18" t="s">
        <v>114</v>
      </c>
      <c r="B44" s="19" t="s">
        <v>142</v>
      </c>
      <c r="C44" s="18" t="s">
        <v>70</v>
      </c>
      <c r="D44" s="18" t="s">
        <v>143</v>
      </c>
      <c r="E44" s="18" t="s">
        <v>144</v>
      </c>
      <c r="F44" s="54">
        <v>10.199999999999999</v>
      </c>
      <c r="G44" s="54"/>
      <c r="H44" s="18"/>
      <c r="I44" s="11" t="str">
        <f>LEFT(Tabel1[[#This Row],[Ruumi tüüp (TALO Tüüpruumide nimestik)]],2)</f>
        <v>23</v>
      </c>
      <c r="J44" s="22" t="s">
        <v>4</v>
      </c>
      <c r="K44" s="18" t="s">
        <v>10</v>
      </c>
      <c r="L44" s="11" t="str">
        <f>IFERROR(VLOOKUP(Tabel1[[#This Row],[Üürnik]],'Lepingu lisa'!$AW$3:$AX$22,2,FALSE),"")</f>
        <v>RUUTLI25PAIDE_22</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hidden="1" x14ac:dyDescent="0.25">
      <c r="A45" s="18" t="s">
        <v>114</v>
      </c>
      <c r="B45" s="19" t="s">
        <v>145</v>
      </c>
      <c r="C45" s="18" t="s">
        <v>70</v>
      </c>
      <c r="D45" s="18" t="s">
        <v>83</v>
      </c>
      <c r="E45" s="18" t="s">
        <v>84</v>
      </c>
      <c r="F45" s="54">
        <v>4</v>
      </c>
      <c r="G45" s="54"/>
      <c r="H45" s="18"/>
      <c r="I45" s="11" t="str">
        <f>LEFT(Tabel1[[#This Row],[Ruumi tüüp (TALO Tüüpruumide nimestik)]],2)</f>
        <v>73</v>
      </c>
      <c r="J45" s="22" t="s">
        <v>4</v>
      </c>
      <c r="K45" s="18" t="s">
        <v>10</v>
      </c>
      <c r="L45" s="11" t="str">
        <f>IFERROR(VLOOKUP(Tabel1[[#This Row],[Üürnik]],'Lepingu lisa'!$AW$3:$AX$22,2,FALSE),"")</f>
        <v>RUUTLI25PAIDE_22</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hidden="1" x14ac:dyDescent="0.25">
      <c r="A46" s="18" t="s">
        <v>114</v>
      </c>
      <c r="B46" s="19" t="s">
        <v>146</v>
      </c>
      <c r="C46" s="18" t="s">
        <v>70</v>
      </c>
      <c r="D46" s="18" t="s">
        <v>116</v>
      </c>
      <c r="E46" s="18" t="s">
        <v>117</v>
      </c>
      <c r="F46" s="54">
        <v>1.7</v>
      </c>
      <c r="G46" s="54"/>
      <c r="H46" s="18"/>
      <c r="I46" s="11" t="str">
        <f>LEFT(Tabel1[[#This Row],[Ruumi tüüp (TALO Tüüpruumide nimestik)]],2)</f>
        <v>83</v>
      </c>
      <c r="J46" s="22" t="s">
        <v>6</v>
      </c>
      <c r="K46" s="18"/>
      <c r="L46" s="11" t="str">
        <f>IFERROR(VLOOKUP(Tabel1[[#This Row],[Üürnik]],'Lepingu lisa'!$AW$3:$AX$22,2,FALSE),"")</f>
        <v/>
      </c>
      <c r="M46" s="11" t="str">
        <f>IFERROR(VLOOKUP(Tabel1[[#This Row],[Jaotus]],Tabelid!L:M,2,FALSE),"")</f>
        <v>BUILDING</v>
      </c>
      <c r="N46" s="11"/>
      <c r="O46" s="34"/>
      <c r="P46" s="34"/>
      <c r="Q46" s="34"/>
      <c r="R46" s="34"/>
      <c r="S46" s="34"/>
      <c r="T46" s="34"/>
      <c r="U46" s="34"/>
      <c r="V46" s="34"/>
      <c r="W46" s="34"/>
      <c r="X46" s="34"/>
      <c r="Y46" s="34"/>
      <c r="Z46" s="34"/>
      <c r="AA46" s="34"/>
      <c r="AB46" s="34"/>
      <c r="AC46" s="34"/>
      <c r="AD46" s="34"/>
      <c r="AE46" s="34"/>
      <c r="AF46" s="34"/>
      <c r="AG46" s="34"/>
    </row>
    <row r="47" spans="1:33" hidden="1" x14ac:dyDescent="0.25">
      <c r="A47" s="18" t="s">
        <v>114</v>
      </c>
      <c r="B47" s="19" t="s">
        <v>147</v>
      </c>
      <c r="C47" s="18" t="s">
        <v>148</v>
      </c>
      <c r="D47" s="18" t="s">
        <v>149</v>
      </c>
      <c r="E47" s="18" t="s">
        <v>150</v>
      </c>
      <c r="F47" s="54">
        <v>6.7</v>
      </c>
      <c r="G47" s="54"/>
      <c r="H47" s="18"/>
      <c r="I47" s="11" t="str">
        <f>LEFT(Tabel1[[#This Row],[Ruumi tüüp (TALO Tüüpruumide nimestik)]],2)</f>
        <v>98</v>
      </c>
      <c r="J47" s="22"/>
      <c r="K47" s="18"/>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hidden="1" x14ac:dyDescent="0.25">
      <c r="A48" s="18" t="s">
        <v>114</v>
      </c>
      <c r="B48" s="19" t="s">
        <v>151</v>
      </c>
      <c r="C48" s="18" t="s">
        <v>70</v>
      </c>
      <c r="D48" s="18" t="s">
        <v>108</v>
      </c>
      <c r="E48" s="18" t="s">
        <v>109</v>
      </c>
      <c r="F48" s="54">
        <v>10.4</v>
      </c>
      <c r="G48" s="54"/>
      <c r="H48" s="18"/>
      <c r="I48" s="11" t="str">
        <f>LEFT(Tabel1[[#This Row],[Ruumi tüüp (TALO Tüüpruumide nimestik)]],2)</f>
        <v>91</v>
      </c>
      <c r="J48" s="22" t="s">
        <v>73</v>
      </c>
      <c r="K48" s="18"/>
      <c r="L48" s="11" t="str">
        <f>IFERROR(VLOOKUP(Tabel1[[#This Row],[Üürnik]],'Lepingu lisa'!$AW$3:$AX$22,2,FALSE),"")</f>
        <v/>
      </c>
      <c r="M48" s="11" t="str">
        <f>IFERROR(VLOOKUP(Tabel1[[#This Row],[Jaotus]],Tabelid!L:M,2,FALSE),"")</f>
        <v>FLOOR</v>
      </c>
      <c r="N48" s="11"/>
      <c r="O48" s="34"/>
      <c r="P48" s="34"/>
      <c r="Q48" s="34"/>
      <c r="R48" s="34"/>
      <c r="S48" s="34"/>
      <c r="T48" s="34"/>
      <c r="U48" s="34"/>
      <c r="V48" s="34"/>
      <c r="W48" s="34"/>
      <c r="X48" s="34"/>
      <c r="Y48" s="34"/>
      <c r="Z48" s="34"/>
      <c r="AA48" s="34"/>
      <c r="AB48" s="34"/>
      <c r="AC48" s="34"/>
      <c r="AD48" s="34"/>
      <c r="AE48" s="34"/>
      <c r="AF48" s="34"/>
      <c r="AG48" s="34"/>
    </row>
    <row r="49" spans="1:33" hidden="1" x14ac:dyDescent="0.25">
      <c r="A49" s="18" t="s">
        <v>114</v>
      </c>
      <c r="B49" s="19" t="s">
        <v>152</v>
      </c>
      <c r="C49" s="18" t="s">
        <v>70</v>
      </c>
      <c r="D49" s="18" t="s">
        <v>108</v>
      </c>
      <c r="E49" s="18" t="s">
        <v>109</v>
      </c>
      <c r="F49" s="54">
        <v>35.700000000000003</v>
      </c>
      <c r="G49" s="54"/>
      <c r="H49" s="18"/>
      <c r="I49" s="11" t="str">
        <f>LEFT(Tabel1[[#This Row],[Ruumi tüüp (TALO Tüüpruumide nimestik)]],2)</f>
        <v>91</v>
      </c>
      <c r="J49" s="22" t="s">
        <v>73</v>
      </c>
      <c r="K49" s="18"/>
      <c r="L49" s="11" t="str">
        <f>IFERROR(VLOOKUP(Tabel1[[#This Row],[Üürnik]],'Lepingu lisa'!$AW$3:$AX$22,2,FALSE),"")</f>
        <v/>
      </c>
      <c r="M49" s="11" t="str">
        <f>IFERROR(VLOOKUP(Tabel1[[#This Row],[Jaotus]],Tabelid!L:M,2,FALSE),"")</f>
        <v>FLOOR</v>
      </c>
      <c r="N49" s="11"/>
      <c r="O49" s="34"/>
      <c r="P49" s="34"/>
      <c r="Q49" s="34"/>
      <c r="R49" s="34"/>
      <c r="S49" s="34"/>
      <c r="T49" s="34"/>
      <c r="U49" s="34"/>
      <c r="V49" s="34"/>
      <c r="W49" s="34"/>
      <c r="X49" s="34"/>
      <c r="Y49" s="34"/>
      <c r="Z49" s="34"/>
      <c r="AA49" s="34"/>
      <c r="AB49" s="34"/>
      <c r="AC49" s="34"/>
      <c r="AD49" s="34"/>
      <c r="AE49" s="34"/>
      <c r="AF49" s="34"/>
      <c r="AG49" s="34"/>
    </row>
    <row r="50" spans="1:33" hidden="1" x14ac:dyDescent="0.25">
      <c r="A50" s="18" t="s">
        <v>114</v>
      </c>
      <c r="B50" s="19" t="s">
        <v>153</v>
      </c>
      <c r="C50" s="18" t="s">
        <v>70</v>
      </c>
      <c r="D50" s="18" t="s">
        <v>128</v>
      </c>
      <c r="E50" s="18" t="s">
        <v>129</v>
      </c>
      <c r="F50" s="54">
        <v>15.6</v>
      </c>
      <c r="G50" s="54"/>
      <c r="H50" s="18"/>
      <c r="I50" s="11" t="str">
        <f>LEFT(Tabel1[[#This Row],[Ruumi tüüp (TALO Tüüpruumide nimestik)]],2)</f>
        <v>21</v>
      </c>
      <c r="J50" s="22" t="s">
        <v>4</v>
      </c>
      <c r="K50" s="18" t="s">
        <v>13</v>
      </c>
      <c r="L50" s="11" t="str">
        <f>IFERROR(VLOOKUP(Tabel1[[#This Row],[Üürnik]],'Lepingu lisa'!$AW$3:$AX$22,2,FALSE),"")</f>
        <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hidden="1" x14ac:dyDescent="0.25">
      <c r="A51" s="18" t="s">
        <v>114</v>
      </c>
      <c r="B51" s="19" t="s">
        <v>154</v>
      </c>
      <c r="C51" s="18" t="s">
        <v>70</v>
      </c>
      <c r="D51" s="18" t="s">
        <v>128</v>
      </c>
      <c r="E51" s="18" t="s">
        <v>129</v>
      </c>
      <c r="F51" s="54">
        <v>10.8</v>
      </c>
      <c r="G51" s="54"/>
      <c r="H51" s="18"/>
      <c r="I51" s="11" t="str">
        <f>LEFT(Tabel1[[#This Row],[Ruumi tüüp (TALO Tüüpruumide nimestik)]],2)</f>
        <v>21</v>
      </c>
      <c r="J51" s="22" t="s">
        <v>4</v>
      </c>
      <c r="K51" s="18" t="s">
        <v>13</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hidden="1" x14ac:dyDescent="0.25">
      <c r="A52" s="18" t="s">
        <v>114</v>
      </c>
      <c r="B52" s="19" t="s">
        <v>155</v>
      </c>
      <c r="C52" s="18" t="s">
        <v>70</v>
      </c>
      <c r="D52" s="18" t="s">
        <v>128</v>
      </c>
      <c r="E52" s="18" t="s">
        <v>129</v>
      </c>
      <c r="F52" s="54">
        <v>13.4</v>
      </c>
      <c r="G52" s="54"/>
      <c r="H52" s="18"/>
      <c r="I52" s="11" t="str">
        <f>LEFT(Tabel1[[#This Row],[Ruumi tüüp (TALO Tüüpruumide nimestik)]],2)</f>
        <v>21</v>
      </c>
      <c r="J52" s="22" t="s">
        <v>4</v>
      </c>
      <c r="K52" s="18" t="s">
        <v>13</v>
      </c>
      <c r="L52" s="11" t="str">
        <f>IFERROR(VLOOKUP(Tabel1[[#This Row],[Üürnik]],'Lepingu lisa'!$AW$3:$AX$22,2,FALSE),"")</f>
        <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hidden="1" x14ac:dyDescent="0.25">
      <c r="A53" s="18" t="s">
        <v>114</v>
      </c>
      <c r="B53" s="19" t="s">
        <v>156</v>
      </c>
      <c r="C53" s="18" t="s">
        <v>70</v>
      </c>
      <c r="D53" s="18" t="s">
        <v>128</v>
      </c>
      <c r="E53" s="18" t="s">
        <v>129</v>
      </c>
      <c r="F53" s="54">
        <v>11.6</v>
      </c>
      <c r="G53" s="54"/>
      <c r="H53" s="18"/>
      <c r="I53" s="11" t="str">
        <f>LEFT(Tabel1[[#This Row],[Ruumi tüüp (TALO Tüüpruumide nimestik)]],2)</f>
        <v>21</v>
      </c>
      <c r="J53" s="22" t="s">
        <v>4</v>
      </c>
      <c r="K53" s="18" t="s">
        <v>13</v>
      </c>
      <c r="L53" s="11" t="str">
        <f>IFERROR(VLOOKUP(Tabel1[[#This Row],[Üürnik]],'Lepingu lisa'!$AW$3:$AX$22,2,FALSE),"")</f>
        <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hidden="1" x14ac:dyDescent="0.25">
      <c r="A54" s="18" t="s">
        <v>114</v>
      </c>
      <c r="B54" s="19" t="s">
        <v>157</v>
      </c>
      <c r="C54" s="18" t="s">
        <v>70</v>
      </c>
      <c r="D54" s="18" t="s">
        <v>128</v>
      </c>
      <c r="E54" s="18" t="s">
        <v>129</v>
      </c>
      <c r="F54" s="54">
        <v>12.9</v>
      </c>
      <c r="G54" s="54"/>
      <c r="H54" s="18"/>
      <c r="I54" s="11" t="str">
        <f>LEFT(Tabel1[[#This Row],[Ruumi tüüp (TALO Tüüpruumide nimestik)]],2)</f>
        <v>21</v>
      </c>
      <c r="J54" s="22" t="s">
        <v>4</v>
      </c>
      <c r="K54" s="18" t="s">
        <v>13</v>
      </c>
      <c r="L54" s="11" t="str">
        <f>IFERROR(VLOOKUP(Tabel1[[#This Row],[Üürnik]],'Lepingu lisa'!$AW$3:$AX$22,2,FALSE),"")</f>
        <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hidden="1" x14ac:dyDescent="0.25">
      <c r="A55" s="18" t="s">
        <v>114</v>
      </c>
      <c r="B55" s="19" t="s">
        <v>158</v>
      </c>
      <c r="C55" s="18" t="s">
        <v>70</v>
      </c>
      <c r="D55" s="18" t="s">
        <v>88</v>
      </c>
      <c r="E55" s="18" t="s">
        <v>89</v>
      </c>
      <c r="F55" s="54">
        <v>71.8</v>
      </c>
      <c r="G55" s="54"/>
      <c r="H55" s="18"/>
      <c r="I55" s="11" t="str">
        <f>LEFT(Tabel1[[#This Row],[Ruumi tüüp (TALO Tüüpruumide nimestik)]],2)</f>
        <v>53</v>
      </c>
      <c r="J55" s="22" t="s">
        <v>4</v>
      </c>
      <c r="K55" s="18" t="s">
        <v>13</v>
      </c>
      <c r="L55" s="11" t="str">
        <f>IFERROR(VLOOKUP(Tabel1[[#This Row],[Üürnik]],'Lepingu lisa'!$AW$3:$AX$22,2,FALSE),"")</f>
        <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hidden="1" x14ac:dyDescent="0.25">
      <c r="A56" s="18" t="s">
        <v>114</v>
      </c>
      <c r="B56" s="19" t="s">
        <v>159</v>
      </c>
      <c r="C56" s="18" t="s">
        <v>70</v>
      </c>
      <c r="D56" s="18" t="s">
        <v>128</v>
      </c>
      <c r="E56" s="18" t="s">
        <v>129</v>
      </c>
      <c r="F56" s="54">
        <v>10.7</v>
      </c>
      <c r="G56" s="54"/>
      <c r="H56" s="18"/>
      <c r="I56" s="11" t="str">
        <f>LEFT(Tabel1[[#This Row],[Ruumi tüüp (TALO Tüüpruumide nimestik)]],2)</f>
        <v>21</v>
      </c>
      <c r="J56" s="22" t="s">
        <v>4</v>
      </c>
      <c r="K56" s="18" t="s">
        <v>13</v>
      </c>
      <c r="L56" s="11" t="str">
        <f>IFERROR(VLOOKUP(Tabel1[[#This Row],[Üürnik]],'Lepingu lisa'!$AW$3:$AX$22,2,FALSE),"")</f>
        <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hidden="1" x14ac:dyDescent="0.25">
      <c r="A57" s="18" t="s">
        <v>114</v>
      </c>
      <c r="B57" s="19" t="s">
        <v>160</v>
      </c>
      <c r="C57" s="18" t="s">
        <v>70</v>
      </c>
      <c r="D57" s="18" t="s">
        <v>161</v>
      </c>
      <c r="E57" s="18" t="s">
        <v>109</v>
      </c>
      <c r="F57" s="54">
        <v>3.4</v>
      </c>
      <c r="G57" s="54"/>
      <c r="H57" s="18"/>
      <c r="I57" s="11" t="str">
        <f>LEFT(Tabel1[[#This Row],[Ruumi tüüp (TALO Tüüpruumide nimestik)]],2)</f>
        <v>91</v>
      </c>
      <c r="J57" s="22" t="s">
        <v>4</v>
      </c>
      <c r="K57" s="18" t="s">
        <v>13</v>
      </c>
      <c r="L57" s="11" t="str">
        <f>IFERROR(VLOOKUP(Tabel1[[#This Row],[Üürnik]],'Lepingu lisa'!$AW$3:$AX$22,2,FALSE),"")</f>
        <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hidden="1" x14ac:dyDescent="0.25">
      <c r="A58" s="18" t="s">
        <v>114</v>
      </c>
      <c r="B58" s="19" t="s">
        <v>162</v>
      </c>
      <c r="C58" s="18" t="s">
        <v>70</v>
      </c>
      <c r="D58" s="18" t="s">
        <v>161</v>
      </c>
      <c r="E58" s="18" t="s">
        <v>109</v>
      </c>
      <c r="F58" s="54">
        <v>3.4</v>
      </c>
      <c r="G58" s="54"/>
      <c r="H58" s="18"/>
      <c r="I58" s="11" t="str">
        <f>LEFT(Tabel1[[#This Row],[Ruumi tüüp (TALO Tüüpruumide nimestik)]],2)</f>
        <v>91</v>
      </c>
      <c r="J58" s="22" t="s">
        <v>4</v>
      </c>
      <c r="K58" s="18" t="s">
        <v>13</v>
      </c>
      <c r="L58" s="11" t="str">
        <f>IFERROR(VLOOKUP(Tabel1[[#This Row],[Üürnik]],'Lepingu lisa'!$AW$3:$AX$22,2,FALSE),"")</f>
        <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hidden="1" x14ac:dyDescent="0.25">
      <c r="A59" s="18" t="s">
        <v>114</v>
      </c>
      <c r="B59" s="19" t="s">
        <v>163</v>
      </c>
      <c r="C59" s="18" t="s">
        <v>70</v>
      </c>
      <c r="D59" s="18" t="s">
        <v>128</v>
      </c>
      <c r="E59" s="18" t="s">
        <v>129</v>
      </c>
      <c r="F59" s="54">
        <v>34.6</v>
      </c>
      <c r="G59" s="54"/>
      <c r="H59" s="18"/>
      <c r="I59" s="11" t="str">
        <f>LEFT(Tabel1[[#This Row],[Ruumi tüüp (TALO Tüüpruumide nimestik)]],2)</f>
        <v>21</v>
      </c>
      <c r="J59" s="22" t="s">
        <v>4</v>
      </c>
      <c r="K59" s="18" t="s">
        <v>13</v>
      </c>
      <c r="L59" s="11" t="str">
        <f>IFERROR(VLOOKUP(Tabel1[[#This Row],[Üürnik]],'Lepingu lisa'!$AW$3:$AX$22,2,FALSE),"")</f>
        <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hidden="1" x14ac:dyDescent="0.25">
      <c r="A60" s="18" t="s">
        <v>114</v>
      </c>
      <c r="B60" s="19" t="s">
        <v>164</v>
      </c>
      <c r="C60" s="18" t="s">
        <v>70</v>
      </c>
      <c r="D60" s="18" t="s">
        <v>128</v>
      </c>
      <c r="E60" s="18" t="s">
        <v>129</v>
      </c>
      <c r="F60" s="54">
        <v>11.4</v>
      </c>
      <c r="G60" s="54"/>
      <c r="H60" s="18"/>
      <c r="I60" s="11" t="str">
        <f>LEFT(Tabel1[[#This Row],[Ruumi tüüp (TALO Tüüpruumide nimestik)]],2)</f>
        <v>21</v>
      </c>
      <c r="J60" s="22" t="s">
        <v>4</v>
      </c>
      <c r="K60" s="18" t="s">
        <v>13</v>
      </c>
      <c r="L60" s="11" t="str">
        <f>IFERROR(VLOOKUP(Tabel1[[#This Row],[Üürnik]],'Lepingu lisa'!$AW$3:$AX$22,2,FALSE),"")</f>
        <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hidden="1" x14ac:dyDescent="0.25">
      <c r="A61" s="18" t="s">
        <v>114</v>
      </c>
      <c r="B61" s="19" t="s">
        <v>165</v>
      </c>
      <c r="C61" s="18" t="s">
        <v>70</v>
      </c>
      <c r="D61" s="18" t="s">
        <v>128</v>
      </c>
      <c r="E61" s="18" t="s">
        <v>129</v>
      </c>
      <c r="F61" s="54">
        <v>11.1</v>
      </c>
      <c r="G61" s="54"/>
      <c r="H61" s="18"/>
      <c r="I61" s="11" t="str">
        <f>LEFT(Tabel1[[#This Row],[Ruumi tüüp (TALO Tüüpruumide nimestik)]],2)</f>
        <v>21</v>
      </c>
      <c r="J61" s="22" t="s">
        <v>4</v>
      </c>
      <c r="K61" s="18" t="s">
        <v>13</v>
      </c>
      <c r="L61" s="11" t="str">
        <f>IFERROR(VLOOKUP(Tabel1[[#This Row],[Üürnik]],'Lepingu lisa'!$AW$3:$AX$22,2,FALSE),"")</f>
        <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hidden="1" x14ac:dyDescent="0.25">
      <c r="A62" s="18" t="s">
        <v>114</v>
      </c>
      <c r="B62" s="19" t="s">
        <v>166</v>
      </c>
      <c r="C62" s="18" t="s">
        <v>70</v>
      </c>
      <c r="D62" s="18" t="s">
        <v>128</v>
      </c>
      <c r="E62" s="18" t="s">
        <v>129</v>
      </c>
      <c r="F62" s="54">
        <v>23</v>
      </c>
      <c r="G62" s="54"/>
      <c r="H62" s="18"/>
      <c r="I62" s="11" t="str">
        <f>LEFT(Tabel1[[#This Row],[Ruumi tüüp (TALO Tüüpruumide nimestik)]],2)</f>
        <v>21</v>
      </c>
      <c r="J62" s="22" t="s">
        <v>4</v>
      </c>
      <c r="K62" s="18" t="s">
        <v>13</v>
      </c>
      <c r="L62" s="11" t="str">
        <f>IFERROR(VLOOKUP(Tabel1[[#This Row],[Üürnik]],'Lepingu lisa'!$AW$3:$AX$22,2,FALSE),"")</f>
        <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hidden="1" x14ac:dyDescent="0.25">
      <c r="A63" s="18" t="s">
        <v>114</v>
      </c>
      <c r="B63" s="19" t="s">
        <v>167</v>
      </c>
      <c r="C63" s="18" t="s">
        <v>95</v>
      </c>
      <c r="D63" s="18" t="s">
        <v>96</v>
      </c>
      <c r="E63" s="18" t="s">
        <v>97</v>
      </c>
      <c r="F63" s="54">
        <v>7</v>
      </c>
      <c r="G63" s="54"/>
      <c r="H63" s="18"/>
      <c r="I63" s="11" t="str">
        <f>LEFT(Tabel1[[#This Row],[Ruumi tüüp (TALO Tüüpruumide nimestik)]],2)</f>
        <v>92</v>
      </c>
      <c r="J63" s="22"/>
      <c r="K63" s="18"/>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hidden="1" x14ac:dyDescent="0.25">
      <c r="A64" s="18" t="s">
        <v>114</v>
      </c>
      <c r="B64" s="19" t="s">
        <v>168</v>
      </c>
      <c r="C64" s="18" t="s">
        <v>70</v>
      </c>
      <c r="D64" s="18" t="s">
        <v>116</v>
      </c>
      <c r="E64" s="18" t="s">
        <v>117</v>
      </c>
      <c r="F64" s="54">
        <v>2.8</v>
      </c>
      <c r="G64" s="54"/>
      <c r="H64" s="18"/>
      <c r="I64" s="11" t="str">
        <f>LEFT(Tabel1[[#This Row],[Ruumi tüüp (TALO Tüüpruumide nimestik)]],2)</f>
        <v>83</v>
      </c>
      <c r="J64" s="22" t="s">
        <v>6</v>
      </c>
      <c r="K64" s="18"/>
      <c r="L64" s="11" t="str">
        <f>IFERROR(VLOOKUP(Tabel1[[#This Row],[Üürnik]],'Lepingu lisa'!$AW$3:$AX$22,2,FALSE),"")</f>
        <v/>
      </c>
      <c r="M64" s="11" t="str">
        <f>IFERROR(VLOOKUP(Tabel1[[#This Row],[Jaotus]],Tabelid!L:M,2,FALSE),"")</f>
        <v>BUILDING</v>
      </c>
      <c r="N64" s="11"/>
      <c r="O64" s="34"/>
      <c r="P64" s="34"/>
      <c r="Q64" s="34"/>
      <c r="R64" s="34"/>
      <c r="S64" s="34"/>
      <c r="T64" s="34"/>
      <c r="U64" s="34"/>
      <c r="V64" s="34"/>
      <c r="W64" s="34"/>
      <c r="X64" s="34"/>
      <c r="Y64" s="34"/>
      <c r="Z64" s="34"/>
      <c r="AA64" s="34"/>
      <c r="AB64" s="34"/>
      <c r="AC64" s="34"/>
      <c r="AD64" s="34"/>
      <c r="AE64" s="34"/>
      <c r="AF64" s="34"/>
      <c r="AG64" s="34"/>
    </row>
    <row r="65" spans="1:33" hidden="1" x14ac:dyDescent="0.25">
      <c r="A65" s="18" t="s">
        <v>114</v>
      </c>
      <c r="B65" s="19" t="s">
        <v>169</v>
      </c>
      <c r="C65" s="18" t="s">
        <v>70</v>
      </c>
      <c r="D65" s="18" t="s">
        <v>83</v>
      </c>
      <c r="E65" s="18" t="s">
        <v>84</v>
      </c>
      <c r="F65" s="54">
        <v>7.9</v>
      </c>
      <c r="G65" s="54"/>
      <c r="H65" s="18"/>
      <c r="I65" s="11" t="str">
        <f>LEFT(Tabel1[[#This Row],[Ruumi tüüp (TALO Tüüpruumide nimestik)]],2)</f>
        <v>73</v>
      </c>
      <c r="J65" s="22" t="s">
        <v>73</v>
      </c>
      <c r="K65" s="18"/>
      <c r="L65" s="11" t="str">
        <f>IFERROR(VLOOKUP(Tabel1[[#This Row],[Üürnik]],'Lepingu lisa'!$AW$3:$AX$22,2,FALSE),"")</f>
        <v/>
      </c>
      <c r="M65" s="11" t="str">
        <f>IFERROR(VLOOKUP(Tabel1[[#This Row],[Jaotus]],Tabelid!L:M,2,FALSE),"")</f>
        <v>FLOOR</v>
      </c>
      <c r="N65" s="11"/>
      <c r="O65" s="34"/>
      <c r="P65" s="34"/>
      <c r="Q65" s="34"/>
      <c r="R65" s="34"/>
      <c r="S65" s="34"/>
      <c r="T65" s="34"/>
      <c r="U65" s="34"/>
      <c r="V65" s="34"/>
      <c r="W65" s="34"/>
      <c r="X65" s="34"/>
      <c r="Y65" s="34"/>
      <c r="Z65" s="34"/>
      <c r="AA65" s="34"/>
      <c r="AB65" s="34"/>
      <c r="AC65" s="34"/>
      <c r="AD65" s="34"/>
      <c r="AE65" s="34"/>
      <c r="AF65" s="34"/>
      <c r="AG65" s="34"/>
    </row>
    <row r="66" spans="1:33" hidden="1" x14ac:dyDescent="0.25">
      <c r="A66" s="18" t="s">
        <v>114</v>
      </c>
      <c r="B66" s="19" t="s">
        <v>170</v>
      </c>
      <c r="C66" s="18" t="s">
        <v>70</v>
      </c>
      <c r="D66" s="18" t="s">
        <v>143</v>
      </c>
      <c r="E66" s="18" t="s">
        <v>144</v>
      </c>
      <c r="F66" s="54">
        <v>3.1</v>
      </c>
      <c r="G66" s="54"/>
      <c r="H66" s="18"/>
      <c r="I66" s="11" t="str">
        <f>LEFT(Tabel1[[#This Row],[Ruumi tüüp (TALO Tüüpruumide nimestik)]],2)</f>
        <v>23</v>
      </c>
      <c r="J66" s="22" t="s">
        <v>6</v>
      </c>
      <c r="K66" s="18"/>
      <c r="L66" s="11" t="str">
        <f>IFERROR(VLOOKUP(Tabel1[[#This Row],[Üürnik]],'Lepingu lisa'!$AW$3:$AX$22,2,FALSE),"")</f>
        <v/>
      </c>
      <c r="M66" s="11" t="str">
        <f>IFERROR(VLOOKUP(Tabel1[[#This Row],[Jaotus]],Tabelid!L:M,2,FALSE),"")</f>
        <v>BUILDING</v>
      </c>
      <c r="N66" s="11"/>
      <c r="O66" s="34"/>
      <c r="P66" s="34"/>
      <c r="Q66" s="34"/>
      <c r="R66" s="34"/>
      <c r="S66" s="34"/>
      <c r="T66" s="34"/>
      <c r="U66" s="34"/>
      <c r="V66" s="34"/>
      <c r="W66" s="34"/>
      <c r="X66" s="34"/>
      <c r="Y66" s="34"/>
      <c r="Z66" s="34"/>
      <c r="AA66" s="34"/>
      <c r="AB66" s="34"/>
      <c r="AC66" s="34"/>
      <c r="AD66" s="34"/>
      <c r="AE66" s="34"/>
      <c r="AF66" s="34"/>
      <c r="AG66" s="34"/>
    </row>
    <row r="67" spans="1:33" hidden="1" x14ac:dyDescent="0.25">
      <c r="A67" s="18" t="s">
        <v>114</v>
      </c>
      <c r="B67" s="19" t="s">
        <v>171</v>
      </c>
      <c r="C67" s="18" t="s">
        <v>70</v>
      </c>
      <c r="D67" s="18" t="s">
        <v>83</v>
      </c>
      <c r="E67" s="18" t="s">
        <v>84</v>
      </c>
      <c r="F67" s="54">
        <v>10.4</v>
      </c>
      <c r="G67" s="54"/>
      <c r="H67" s="18"/>
      <c r="I67" s="11" t="str">
        <f>LEFT(Tabel1[[#This Row],[Ruumi tüüp (TALO Tüüpruumide nimestik)]],2)</f>
        <v>73</v>
      </c>
      <c r="J67" s="22" t="s">
        <v>73</v>
      </c>
      <c r="K67" s="18"/>
      <c r="L67" s="11" t="str">
        <f>IFERROR(VLOOKUP(Tabel1[[#This Row],[Üürnik]],'Lepingu lisa'!$AW$3:$AX$22,2,FALSE),"")</f>
        <v/>
      </c>
      <c r="M67" s="11" t="str">
        <f>IFERROR(VLOOKUP(Tabel1[[#This Row],[Jaotus]],Tabelid!L:M,2,FALSE),"")</f>
        <v>FLOOR</v>
      </c>
      <c r="N67" s="11"/>
      <c r="O67" s="34"/>
      <c r="P67" s="34"/>
      <c r="Q67" s="34"/>
      <c r="R67" s="34"/>
      <c r="S67" s="34"/>
      <c r="T67" s="34"/>
      <c r="U67" s="34"/>
      <c r="V67" s="34"/>
      <c r="W67" s="34"/>
      <c r="X67" s="34"/>
      <c r="Y67" s="34"/>
      <c r="Z67" s="34"/>
      <c r="AA67" s="34"/>
      <c r="AB67" s="34"/>
      <c r="AC67" s="34"/>
      <c r="AD67" s="34"/>
      <c r="AE67" s="34"/>
      <c r="AF67" s="34"/>
      <c r="AG67" s="34"/>
    </row>
    <row r="68" spans="1:33" hidden="1" x14ac:dyDescent="0.25">
      <c r="A68" s="18" t="s">
        <v>114</v>
      </c>
      <c r="B68" s="19" t="s">
        <v>172</v>
      </c>
      <c r="C68" s="18" t="s">
        <v>95</v>
      </c>
      <c r="D68" s="18" t="s">
        <v>96</v>
      </c>
      <c r="E68" s="18" t="s">
        <v>97</v>
      </c>
      <c r="F68" s="54">
        <v>3.2</v>
      </c>
      <c r="G68" s="54"/>
      <c r="H68" s="18"/>
      <c r="I68" s="11" t="str">
        <f>LEFT(Tabel1[[#This Row],[Ruumi tüüp (TALO Tüüpruumide nimestik)]],2)</f>
        <v>92</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hidden="1" x14ac:dyDescent="0.25">
      <c r="A69" s="18" t="s">
        <v>114</v>
      </c>
      <c r="B69" s="19" t="s">
        <v>173</v>
      </c>
      <c r="C69" s="18" t="s">
        <v>75</v>
      </c>
      <c r="D69" s="18" t="s">
        <v>174</v>
      </c>
      <c r="E69" s="18" t="s">
        <v>175</v>
      </c>
      <c r="F69" s="54">
        <v>1.8</v>
      </c>
      <c r="G69" s="54"/>
      <c r="H69" s="18"/>
      <c r="I69" s="11" t="str">
        <f>LEFT(Tabel1[[#This Row],[Ruumi tüüp (TALO Tüüpruumide nimestik)]],2)</f>
        <v>97</v>
      </c>
      <c r="J69" s="2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hidden="1" x14ac:dyDescent="0.25">
      <c r="A70" s="18" t="s">
        <v>114</v>
      </c>
      <c r="B70" s="19" t="s">
        <v>176</v>
      </c>
      <c r="C70" s="18" t="s">
        <v>70</v>
      </c>
      <c r="D70" s="18" t="s">
        <v>143</v>
      </c>
      <c r="E70" s="18" t="s">
        <v>144</v>
      </c>
      <c r="F70" s="54">
        <v>2.6</v>
      </c>
      <c r="G70" s="54"/>
      <c r="H70" s="18"/>
      <c r="I70" s="11" t="str">
        <f>LEFT(Tabel1[[#This Row],[Ruumi tüüp (TALO Tüüpruumide nimestik)]],2)</f>
        <v>23</v>
      </c>
      <c r="J70" s="22" t="s">
        <v>6</v>
      </c>
      <c r="K70" s="18"/>
      <c r="L70" s="11" t="str">
        <f>IFERROR(VLOOKUP(Tabel1[[#This Row],[Üürnik]],'Lepingu lisa'!$AW$3:$AX$22,2,FALSE),"")</f>
        <v/>
      </c>
      <c r="M70" s="11" t="str">
        <f>IFERROR(VLOOKUP(Tabel1[[#This Row],[Jaotus]],Tabelid!L:M,2,FALSE),"")</f>
        <v>BUILDING</v>
      </c>
      <c r="N70" s="11"/>
      <c r="O70" s="34"/>
      <c r="P70" s="34"/>
      <c r="Q70" s="34"/>
      <c r="R70" s="34"/>
      <c r="S70" s="34"/>
      <c r="T70" s="34"/>
      <c r="U70" s="34"/>
      <c r="V70" s="34"/>
      <c r="W70" s="34"/>
      <c r="X70" s="34"/>
      <c r="Y70" s="34"/>
      <c r="Z70" s="34"/>
      <c r="AA70" s="34"/>
      <c r="AB70" s="34"/>
      <c r="AC70" s="34"/>
      <c r="AD70" s="34"/>
      <c r="AE70" s="34"/>
      <c r="AF70" s="34"/>
      <c r="AG70" s="34"/>
    </row>
    <row r="71" spans="1:33" hidden="1" x14ac:dyDescent="0.25">
      <c r="A71" s="18" t="s">
        <v>177</v>
      </c>
      <c r="B71" s="19" t="s">
        <v>178</v>
      </c>
      <c r="C71" s="18" t="s">
        <v>95</v>
      </c>
      <c r="D71" s="18" t="s">
        <v>96</v>
      </c>
      <c r="E71" s="18" t="s">
        <v>97</v>
      </c>
      <c r="F71" s="54">
        <v>22.7</v>
      </c>
      <c r="G71" s="54"/>
      <c r="H71" s="18"/>
      <c r="I71" s="11" t="str">
        <f>LEFT(Tabel1[[#This Row],[Ruumi tüüp (TALO Tüüpruumide nimestik)]],2)</f>
        <v>92</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hidden="1" x14ac:dyDescent="0.25">
      <c r="A72" s="18" t="s">
        <v>177</v>
      </c>
      <c r="B72" s="19" t="s">
        <v>179</v>
      </c>
      <c r="C72" s="18" t="s">
        <v>70</v>
      </c>
      <c r="D72" s="18" t="s">
        <v>79</v>
      </c>
      <c r="E72" s="18" t="s">
        <v>80</v>
      </c>
      <c r="F72" s="54">
        <v>2.2000000000000002</v>
      </c>
      <c r="G72" s="54"/>
      <c r="H72" s="18"/>
      <c r="I72" s="11" t="str">
        <f>LEFT(Tabel1[[#This Row],[Ruumi tüüp (TALO Tüüpruumide nimestik)]],2)</f>
        <v>72</v>
      </c>
      <c r="J72" s="22" t="s">
        <v>73</v>
      </c>
      <c r="K72" s="18"/>
      <c r="L72" s="11" t="str">
        <f>IFERROR(VLOOKUP(Tabel1[[#This Row],[Üürnik]],'Lepingu lisa'!$AW$3:$AX$22,2,FALSE),"")</f>
        <v/>
      </c>
      <c r="M72" s="11" t="str">
        <f>IFERROR(VLOOKUP(Tabel1[[#This Row],[Jaotus]],Tabelid!L:M,2,FALSE),"")</f>
        <v>FLOOR</v>
      </c>
      <c r="N72" s="11"/>
      <c r="O72" s="34"/>
      <c r="P72" s="34"/>
      <c r="Q72" s="34"/>
      <c r="R72" s="34"/>
      <c r="S72" s="34"/>
      <c r="T72" s="34"/>
      <c r="U72" s="34"/>
      <c r="V72" s="34"/>
      <c r="W72" s="34"/>
      <c r="X72" s="34"/>
      <c r="Y72" s="34"/>
      <c r="Z72" s="34"/>
      <c r="AA72" s="34"/>
      <c r="AB72" s="34"/>
      <c r="AC72" s="34"/>
      <c r="AD72" s="34"/>
      <c r="AE72" s="34"/>
      <c r="AF72" s="34"/>
      <c r="AG72" s="34"/>
    </row>
    <row r="73" spans="1:33" hidden="1" x14ac:dyDescent="0.25">
      <c r="A73" s="18" t="s">
        <v>177</v>
      </c>
      <c r="B73" s="19" t="s">
        <v>180</v>
      </c>
      <c r="C73" s="18" t="s">
        <v>70</v>
      </c>
      <c r="D73" s="18" t="s">
        <v>83</v>
      </c>
      <c r="E73" s="18" t="s">
        <v>84</v>
      </c>
      <c r="F73" s="54">
        <v>1.9</v>
      </c>
      <c r="G73" s="54"/>
      <c r="H73" s="18"/>
      <c r="I73" s="11" t="str">
        <f>LEFT(Tabel1[[#This Row],[Ruumi tüüp (TALO Tüüpruumide nimestik)]],2)</f>
        <v>73</v>
      </c>
      <c r="J73" s="22" t="s">
        <v>73</v>
      </c>
      <c r="K73" s="18"/>
      <c r="L73" s="11" t="str">
        <f>IFERROR(VLOOKUP(Tabel1[[#This Row],[Üürnik]],'Lepingu lisa'!$AW$3:$AX$22,2,FALSE),"")</f>
        <v/>
      </c>
      <c r="M73" s="11" t="str">
        <f>IFERROR(VLOOKUP(Tabel1[[#This Row],[Jaotus]],Tabelid!L:M,2,FALSE),"")</f>
        <v>FLOOR</v>
      </c>
      <c r="N73" s="11"/>
      <c r="O73" s="34"/>
      <c r="P73" s="34"/>
      <c r="Q73" s="34"/>
      <c r="R73" s="34"/>
      <c r="S73" s="34"/>
      <c r="T73" s="34"/>
      <c r="U73" s="34"/>
      <c r="V73" s="34"/>
      <c r="W73" s="34"/>
      <c r="X73" s="34"/>
      <c r="Y73" s="34"/>
      <c r="Z73" s="34"/>
      <c r="AA73" s="34"/>
      <c r="AB73" s="34"/>
      <c r="AC73" s="34"/>
      <c r="AD73" s="34"/>
      <c r="AE73" s="34"/>
      <c r="AF73" s="34"/>
      <c r="AG73" s="34"/>
    </row>
    <row r="74" spans="1:33" hidden="1" x14ac:dyDescent="0.25">
      <c r="A74" s="18" t="s">
        <v>177</v>
      </c>
      <c r="B74" s="19" t="s">
        <v>181</v>
      </c>
      <c r="C74" s="18" t="s">
        <v>70</v>
      </c>
      <c r="D74" s="18" t="s">
        <v>83</v>
      </c>
      <c r="E74" s="18" t="s">
        <v>84</v>
      </c>
      <c r="F74" s="54">
        <v>1.9</v>
      </c>
      <c r="G74" s="54"/>
      <c r="H74" s="18"/>
      <c r="I74" s="11" t="str">
        <f>LEFT(Tabel1[[#This Row],[Ruumi tüüp (TALO Tüüpruumide nimestik)]],2)</f>
        <v>73</v>
      </c>
      <c r="J74" s="22" t="s">
        <v>73</v>
      </c>
      <c r="K74" s="18"/>
      <c r="L74" s="11" t="str">
        <f>IFERROR(VLOOKUP(Tabel1[[#This Row],[Üürnik]],'Lepingu lisa'!$AW$3:$AX$22,2,FALSE),"")</f>
        <v/>
      </c>
      <c r="M74" s="11" t="str">
        <f>IFERROR(VLOOKUP(Tabel1[[#This Row],[Jaotus]],Tabelid!L:M,2,FALSE),"")</f>
        <v>FLOOR</v>
      </c>
      <c r="N74" s="11"/>
      <c r="O74" s="34"/>
      <c r="P74" s="34"/>
      <c r="Q74" s="34"/>
      <c r="R74" s="34"/>
      <c r="S74" s="34"/>
      <c r="T74" s="34"/>
      <c r="U74" s="34"/>
      <c r="V74" s="34"/>
      <c r="W74" s="34"/>
      <c r="X74" s="34"/>
      <c r="Y74" s="34"/>
      <c r="Z74" s="34"/>
      <c r="AA74" s="34"/>
      <c r="AB74" s="34"/>
      <c r="AC74" s="34"/>
      <c r="AD74" s="34"/>
      <c r="AE74" s="34"/>
      <c r="AF74" s="34"/>
      <c r="AG74" s="34"/>
    </row>
    <row r="75" spans="1:33" hidden="1" x14ac:dyDescent="0.25">
      <c r="A75" s="18" t="s">
        <v>177</v>
      </c>
      <c r="B75" s="19" t="s">
        <v>182</v>
      </c>
      <c r="C75" s="18" t="s">
        <v>70</v>
      </c>
      <c r="D75" s="18" t="s">
        <v>79</v>
      </c>
      <c r="E75" s="18" t="s">
        <v>80</v>
      </c>
      <c r="F75" s="54">
        <v>3.7</v>
      </c>
      <c r="G75" s="54"/>
      <c r="H75" s="18"/>
      <c r="I75" s="11" t="str">
        <f>LEFT(Tabel1[[#This Row],[Ruumi tüüp (TALO Tüüpruumide nimestik)]],2)</f>
        <v>72</v>
      </c>
      <c r="J75" s="22" t="s">
        <v>73</v>
      </c>
      <c r="K75" s="18"/>
      <c r="L75" s="11" t="str">
        <f>IFERROR(VLOOKUP(Tabel1[[#This Row],[Üürnik]],'Lepingu lisa'!$AW$3:$AX$22,2,FALSE),"")</f>
        <v/>
      </c>
      <c r="M75" s="11" t="str">
        <f>IFERROR(VLOOKUP(Tabel1[[#This Row],[Jaotus]],Tabelid!L:M,2,FALSE),"")</f>
        <v>FLOOR</v>
      </c>
      <c r="N75" s="11"/>
      <c r="O75" s="34"/>
      <c r="P75" s="34"/>
      <c r="Q75" s="34"/>
      <c r="R75" s="34"/>
      <c r="S75" s="34"/>
      <c r="T75" s="34"/>
      <c r="U75" s="34"/>
      <c r="V75" s="34"/>
      <c r="W75" s="34"/>
      <c r="X75" s="34"/>
      <c r="Y75" s="34"/>
      <c r="Z75" s="34"/>
      <c r="AA75" s="34"/>
      <c r="AB75" s="34"/>
      <c r="AC75" s="34"/>
      <c r="AD75" s="34"/>
      <c r="AE75" s="34"/>
      <c r="AF75" s="34"/>
      <c r="AG75" s="34"/>
    </row>
    <row r="76" spans="1:33" hidden="1" x14ac:dyDescent="0.25">
      <c r="A76" s="18" t="s">
        <v>177</v>
      </c>
      <c r="B76" s="19" t="s">
        <v>183</v>
      </c>
      <c r="C76" s="18" t="s">
        <v>70</v>
      </c>
      <c r="D76" s="18" t="s">
        <v>83</v>
      </c>
      <c r="E76" s="18" t="s">
        <v>84</v>
      </c>
      <c r="F76" s="54">
        <v>1.7</v>
      </c>
      <c r="G76" s="54"/>
      <c r="H76" s="18"/>
      <c r="I76" s="11" t="str">
        <f>LEFT(Tabel1[[#This Row],[Ruumi tüüp (TALO Tüüpruumide nimestik)]],2)</f>
        <v>73</v>
      </c>
      <c r="J76" s="22" t="s">
        <v>73</v>
      </c>
      <c r="K76" s="18"/>
      <c r="L76" s="11" t="str">
        <f>IFERROR(VLOOKUP(Tabel1[[#This Row],[Üürnik]],'Lepingu lisa'!$AW$3:$AX$22,2,FALSE),"")</f>
        <v/>
      </c>
      <c r="M76" s="11" t="str">
        <f>IFERROR(VLOOKUP(Tabel1[[#This Row],[Jaotus]],Tabelid!L:M,2,FALSE),"")</f>
        <v>FLOOR</v>
      </c>
      <c r="N76" s="11"/>
      <c r="O76" s="34"/>
      <c r="P76" s="34"/>
      <c r="Q76" s="34"/>
      <c r="R76" s="34"/>
      <c r="S76" s="34"/>
      <c r="T76" s="34"/>
      <c r="U76" s="34"/>
      <c r="V76" s="34"/>
      <c r="W76" s="34"/>
      <c r="X76" s="34"/>
      <c r="Y76" s="34"/>
      <c r="Z76" s="34"/>
      <c r="AA76" s="34"/>
      <c r="AB76" s="34"/>
      <c r="AC76" s="34"/>
      <c r="AD76" s="34"/>
      <c r="AE76" s="34"/>
      <c r="AF76" s="34"/>
      <c r="AG76" s="34"/>
    </row>
    <row r="77" spans="1:33" hidden="1" x14ac:dyDescent="0.25">
      <c r="A77" s="18" t="s">
        <v>177</v>
      </c>
      <c r="B77" s="19" t="s">
        <v>184</v>
      </c>
      <c r="C77" s="18" t="s">
        <v>70</v>
      </c>
      <c r="D77" s="18" t="s">
        <v>185</v>
      </c>
      <c r="E77" s="18" t="s">
        <v>186</v>
      </c>
      <c r="F77" s="54">
        <v>34.700000000000003</v>
      </c>
      <c r="G77" s="54"/>
      <c r="H77" s="18"/>
      <c r="I77" s="11" t="str">
        <f>LEFT(Tabel1[[#This Row],[Ruumi tüüp (TALO Tüüpruumide nimestik)]],2)</f>
        <v>89</v>
      </c>
      <c r="J77" s="22" t="s">
        <v>6</v>
      </c>
      <c r="K77" s="18"/>
      <c r="L77" s="11" t="str">
        <f>IFERROR(VLOOKUP(Tabel1[[#This Row],[Üürnik]],'Lepingu lisa'!$AW$3:$AX$22,2,FALSE),"")</f>
        <v/>
      </c>
      <c r="M77" s="11" t="str">
        <f>IFERROR(VLOOKUP(Tabel1[[#This Row],[Jaotus]],Tabelid!L:M,2,FALSE),"")</f>
        <v>BUILDING</v>
      </c>
      <c r="N77" s="11"/>
      <c r="O77" s="34"/>
      <c r="P77" s="34"/>
      <c r="Q77" s="34"/>
      <c r="R77" s="34"/>
      <c r="S77" s="34"/>
      <c r="T77" s="34"/>
      <c r="U77" s="34"/>
      <c r="V77" s="34"/>
      <c r="W77" s="34"/>
      <c r="X77" s="34"/>
      <c r="Y77" s="34"/>
      <c r="Z77" s="34"/>
      <c r="AA77" s="34"/>
      <c r="AB77" s="34"/>
      <c r="AC77" s="34"/>
      <c r="AD77" s="34"/>
      <c r="AE77" s="34"/>
      <c r="AF77" s="34"/>
      <c r="AG77" s="34"/>
    </row>
    <row r="78" spans="1:33" hidden="1" x14ac:dyDescent="0.25">
      <c r="A78" s="18" t="s">
        <v>177</v>
      </c>
      <c r="B78" s="19" t="s">
        <v>187</v>
      </c>
      <c r="C78" s="18" t="s">
        <v>70</v>
      </c>
      <c r="D78" s="18" t="s">
        <v>188</v>
      </c>
      <c r="E78" s="18" t="s">
        <v>189</v>
      </c>
      <c r="F78" s="54">
        <v>11.7</v>
      </c>
      <c r="G78" s="54"/>
      <c r="H78" s="18"/>
      <c r="I78" s="11" t="str">
        <f>LEFT(Tabel1[[#This Row],[Ruumi tüüp (TALO Tüüpruumide nimestik)]],2)</f>
        <v>79</v>
      </c>
      <c r="J78" s="22" t="s">
        <v>6</v>
      </c>
      <c r="K78" s="18"/>
      <c r="L78" s="11" t="str">
        <f>IFERROR(VLOOKUP(Tabel1[[#This Row],[Üürnik]],'Lepingu lisa'!$AW$3:$AX$22,2,FALSE),"")</f>
        <v/>
      </c>
      <c r="M78" s="11" t="str">
        <f>IFERROR(VLOOKUP(Tabel1[[#This Row],[Jaotus]],Tabelid!L:M,2,FALSE),"")</f>
        <v>BUILDING</v>
      </c>
      <c r="N78" s="11"/>
      <c r="O78" s="34"/>
      <c r="P78" s="34"/>
      <c r="Q78" s="34"/>
      <c r="R78" s="34"/>
      <c r="S78" s="34"/>
      <c r="T78" s="34"/>
      <c r="U78" s="34"/>
      <c r="V78" s="34"/>
      <c r="W78" s="34"/>
      <c r="X78" s="34"/>
      <c r="Y78" s="34"/>
      <c r="Z78" s="34"/>
      <c r="AA78" s="34"/>
      <c r="AB78" s="34"/>
      <c r="AC78" s="34"/>
      <c r="AD78" s="34"/>
      <c r="AE78" s="34"/>
      <c r="AF78" s="34"/>
      <c r="AG78" s="34"/>
    </row>
    <row r="79" spans="1:33" hidden="1" x14ac:dyDescent="0.25">
      <c r="A79" s="18" t="s">
        <v>177</v>
      </c>
      <c r="B79" s="19" t="s">
        <v>190</v>
      </c>
      <c r="C79" s="18" t="s">
        <v>70</v>
      </c>
      <c r="D79" s="18" t="s">
        <v>108</v>
      </c>
      <c r="E79" s="18" t="s">
        <v>109</v>
      </c>
      <c r="F79" s="54">
        <v>51.5</v>
      </c>
      <c r="G79" s="54"/>
      <c r="H79" s="18"/>
      <c r="I79" s="11" t="str">
        <f>LEFT(Tabel1[[#This Row],[Ruumi tüüp (TALO Tüüpruumide nimestik)]],2)</f>
        <v>91</v>
      </c>
      <c r="J79" s="22" t="s">
        <v>6</v>
      </c>
      <c r="K79" s="18"/>
      <c r="L79" s="11" t="str">
        <f>IFERROR(VLOOKUP(Tabel1[[#This Row],[Üürnik]],'Lepingu lisa'!$AW$3:$AX$22,2,FALSE),"")</f>
        <v/>
      </c>
      <c r="M79" s="11" t="str">
        <f>IFERROR(VLOOKUP(Tabel1[[#This Row],[Jaotus]],Tabelid!L:M,2,FALSE),"")</f>
        <v>BUILDING</v>
      </c>
      <c r="N79" s="11"/>
      <c r="O79" s="34"/>
      <c r="P79" s="34"/>
      <c r="Q79" s="34"/>
      <c r="R79" s="34"/>
      <c r="S79" s="34"/>
      <c r="T79" s="34"/>
      <c r="U79" s="34"/>
      <c r="V79" s="34"/>
      <c r="W79" s="34"/>
      <c r="X79" s="34"/>
      <c r="Y79" s="34"/>
      <c r="Z79" s="34"/>
      <c r="AA79" s="34"/>
      <c r="AB79" s="34"/>
      <c r="AC79" s="34"/>
      <c r="AD79" s="34"/>
      <c r="AE79" s="34"/>
      <c r="AF79" s="34"/>
      <c r="AG79" s="34"/>
    </row>
    <row r="80" spans="1:33" hidden="1" x14ac:dyDescent="0.25">
      <c r="A80" s="18" t="s">
        <v>177</v>
      </c>
      <c r="B80" s="19" t="s">
        <v>191</v>
      </c>
      <c r="C80" s="18" t="s">
        <v>70</v>
      </c>
      <c r="D80" s="18" t="s">
        <v>192</v>
      </c>
      <c r="E80" s="18" t="s">
        <v>193</v>
      </c>
      <c r="F80" s="54">
        <v>28.8</v>
      </c>
      <c r="G80" s="54"/>
      <c r="H80" s="18"/>
      <c r="I80" s="11" t="str">
        <f>LEFT(Tabel1[[#This Row],[Ruumi tüüp (TALO Tüüpruumide nimestik)]],2)</f>
        <v>75</v>
      </c>
      <c r="J80" s="22" t="s">
        <v>6</v>
      </c>
      <c r="K80" s="18"/>
      <c r="L80" s="11" t="str">
        <f>IFERROR(VLOOKUP(Tabel1[[#This Row],[Üürnik]],'Lepingu lisa'!$AW$3:$AX$22,2,FALSE),"")</f>
        <v/>
      </c>
      <c r="M80" s="11" t="str">
        <f>IFERROR(VLOOKUP(Tabel1[[#This Row],[Jaotus]],Tabelid!L:M,2,FALSE),"")</f>
        <v>BUILDING</v>
      </c>
      <c r="N80" s="11"/>
      <c r="O80" s="34"/>
      <c r="P80" s="34"/>
      <c r="Q80" s="34"/>
      <c r="R80" s="34"/>
      <c r="S80" s="34"/>
      <c r="T80" s="34"/>
      <c r="U80" s="34"/>
      <c r="V80" s="34"/>
      <c r="W80" s="34"/>
      <c r="X80" s="34"/>
      <c r="Y80" s="34"/>
      <c r="Z80" s="34"/>
      <c r="AA80" s="34"/>
      <c r="AB80" s="34"/>
      <c r="AC80" s="34"/>
      <c r="AD80" s="34"/>
      <c r="AE80" s="34"/>
      <c r="AF80" s="34"/>
      <c r="AG80" s="34"/>
    </row>
    <row r="81" spans="1:33" hidden="1" x14ac:dyDescent="0.25">
      <c r="A81" s="18" t="s">
        <v>177</v>
      </c>
      <c r="B81" s="19" t="s">
        <v>194</v>
      </c>
      <c r="C81" s="18" t="s">
        <v>70</v>
      </c>
      <c r="D81" s="18" t="s">
        <v>128</v>
      </c>
      <c r="E81" s="18" t="s">
        <v>129</v>
      </c>
      <c r="F81" s="54">
        <v>19.399999999999999</v>
      </c>
      <c r="G81" s="54"/>
      <c r="H81" s="18"/>
      <c r="I81" s="11" t="str">
        <f>LEFT(Tabel1[[#This Row],[Ruumi tüüp (TALO Tüüpruumide nimestik)]],2)</f>
        <v>21</v>
      </c>
      <c r="J81" s="22" t="s">
        <v>4</v>
      </c>
      <c r="K81" s="18" t="s">
        <v>16</v>
      </c>
      <c r="L81" s="11" t="str">
        <f>IFERROR(VLOOKUP(Tabel1[[#This Row],[Üürnik]],'Lepingu lisa'!$AW$3:$AX$22,2,FALSE),"")</f>
        <v>RUUTLI25PAIDE_25</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hidden="1" x14ac:dyDescent="0.25">
      <c r="A82" s="18" t="s">
        <v>177</v>
      </c>
      <c r="B82" s="19" t="s">
        <v>195</v>
      </c>
      <c r="C82" s="18" t="s">
        <v>70</v>
      </c>
      <c r="D82" s="18" t="s">
        <v>128</v>
      </c>
      <c r="E82" s="18" t="s">
        <v>129</v>
      </c>
      <c r="F82" s="54">
        <v>19.600000000000001</v>
      </c>
      <c r="G82" s="54"/>
      <c r="H82" s="18"/>
      <c r="I82" s="11" t="str">
        <f>LEFT(Tabel1[[#This Row],[Ruumi tüüp (TALO Tüüpruumide nimestik)]],2)</f>
        <v>21</v>
      </c>
      <c r="J82" s="22" t="s">
        <v>4</v>
      </c>
      <c r="K82" s="18" t="s">
        <v>14</v>
      </c>
      <c r="L82" s="11" t="str">
        <f>IFERROR(VLOOKUP(Tabel1[[#This Row],[Üürnik]],'Lepingu lisa'!$AW$3:$AX$22,2,FALSE),"")</f>
        <v>RUUTLI25PAIDE_23</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hidden="1" x14ac:dyDescent="0.25">
      <c r="A83" s="18" t="s">
        <v>177</v>
      </c>
      <c r="B83" s="19" t="s">
        <v>196</v>
      </c>
      <c r="C83" s="18" t="s">
        <v>70</v>
      </c>
      <c r="D83" s="18" t="s">
        <v>128</v>
      </c>
      <c r="E83" s="18" t="s">
        <v>129</v>
      </c>
      <c r="F83" s="54">
        <v>15.7</v>
      </c>
      <c r="G83" s="54"/>
      <c r="H83" s="18"/>
      <c r="I83" s="11" t="str">
        <f>LEFT(Tabel1[[#This Row],[Ruumi tüüp (TALO Tüüpruumide nimestik)]],2)</f>
        <v>21</v>
      </c>
      <c r="J83" s="22" t="s">
        <v>4</v>
      </c>
      <c r="K83" s="18" t="s">
        <v>12</v>
      </c>
      <c r="L83" s="11" t="str">
        <f>IFERROR(VLOOKUP(Tabel1[[#This Row],[Üürnik]],'Lepingu lisa'!$AW$3:$AX$22,2,FALSE),"")</f>
        <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hidden="1" x14ac:dyDescent="0.25">
      <c r="A84" s="18" t="s">
        <v>177</v>
      </c>
      <c r="B84" s="19" t="s">
        <v>197</v>
      </c>
      <c r="C84" s="18" t="s">
        <v>70</v>
      </c>
      <c r="D84" s="18" t="s">
        <v>128</v>
      </c>
      <c r="E84" s="18" t="s">
        <v>129</v>
      </c>
      <c r="F84" s="54">
        <v>13.7</v>
      </c>
      <c r="G84" s="54"/>
      <c r="H84" s="18"/>
      <c r="I84" s="11" t="str">
        <f>LEFT(Tabel1[[#This Row],[Ruumi tüüp (TALO Tüüpruumide nimestik)]],2)</f>
        <v>21</v>
      </c>
      <c r="J84" s="22" t="s">
        <v>4</v>
      </c>
      <c r="K84" s="18" t="s">
        <v>12</v>
      </c>
      <c r="L84" s="11" t="str">
        <f>IFERROR(VLOOKUP(Tabel1[[#This Row],[Üürnik]],'Lepingu lisa'!$AW$3:$AX$22,2,FALSE),"")</f>
        <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hidden="1" x14ac:dyDescent="0.25">
      <c r="A85" s="18" t="s">
        <v>177</v>
      </c>
      <c r="B85" s="19" t="s">
        <v>198</v>
      </c>
      <c r="C85" s="18" t="s">
        <v>70</v>
      </c>
      <c r="D85" s="18" t="s">
        <v>128</v>
      </c>
      <c r="E85" s="18" t="s">
        <v>129</v>
      </c>
      <c r="F85" s="54">
        <v>14.2</v>
      </c>
      <c r="G85" s="54"/>
      <c r="H85" s="18"/>
      <c r="I85" s="11" t="str">
        <f>LEFT(Tabel1[[#This Row],[Ruumi tüüp (TALO Tüüpruumide nimestik)]],2)</f>
        <v>21</v>
      </c>
      <c r="J85" s="22" t="s">
        <v>4</v>
      </c>
      <c r="K85" s="18" t="s">
        <v>12</v>
      </c>
      <c r="L85" s="11" t="str">
        <f>IFERROR(VLOOKUP(Tabel1[[#This Row],[Üürnik]],'Lepingu lisa'!$AW$3:$AX$22,2,FALSE),"")</f>
        <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hidden="1" x14ac:dyDescent="0.25">
      <c r="A86" s="18" t="s">
        <v>177</v>
      </c>
      <c r="B86" s="19" t="s">
        <v>199</v>
      </c>
      <c r="C86" s="18" t="s">
        <v>70</v>
      </c>
      <c r="D86" s="18" t="s">
        <v>200</v>
      </c>
      <c r="E86" s="18" t="s">
        <v>129</v>
      </c>
      <c r="F86" s="54">
        <v>10.199999999999999</v>
      </c>
      <c r="G86" s="54"/>
      <c r="H86" s="18"/>
      <c r="I86" s="11" t="str">
        <f>LEFT(Tabel1[[#This Row],[Ruumi tüüp (TALO Tüüpruumide nimestik)]],2)</f>
        <v>21</v>
      </c>
      <c r="J86" s="22" t="s">
        <v>6</v>
      </c>
      <c r="K86" s="18"/>
      <c r="L86" s="11" t="str">
        <f>IFERROR(VLOOKUP(Tabel1[[#This Row],[Üürnik]],'Lepingu lisa'!$AW$3:$AX$22,2,FALSE),"")</f>
        <v/>
      </c>
      <c r="M86" s="11" t="str">
        <f>IFERROR(VLOOKUP(Tabel1[[#This Row],[Jaotus]],Tabelid!L:M,2,FALSE),"")</f>
        <v>BUILDING</v>
      </c>
      <c r="N86" s="11"/>
      <c r="O86" s="34"/>
      <c r="P86" s="34"/>
      <c r="Q86" s="34"/>
      <c r="R86" s="34"/>
      <c r="S86" s="34"/>
      <c r="T86" s="34"/>
      <c r="U86" s="34"/>
      <c r="V86" s="34"/>
      <c r="W86" s="34"/>
      <c r="X86" s="34"/>
      <c r="Y86" s="34"/>
      <c r="Z86" s="34"/>
      <c r="AA86" s="34"/>
      <c r="AB86" s="34"/>
      <c r="AC86" s="34"/>
      <c r="AD86" s="34"/>
      <c r="AE86" s="34"/>
      <c r="AF86" s="34"/>
      <c r="AG86" s="34"/>
    </row>
    <row r="87" spans="1:33" hidden="1" x14ac:dyDescent="0.25">
      <c r="A87" s="18" t="s">
        <v>177</v>
      </c>
      <c r="B87" s="19" t="s">
        <v>201</v>
      </c>
      <c r="C87" s="18" t="s">
        <v>70</v>
      </c>
      <c r="D87" s="18" t="s">
        <v>128</v>
      </c>
      <c r="E87" s="18" t="s">
        <v>129</v>
      </c>
      <c r="F87" s="54">
        <v>17.600000000000001</v>
      </c>
      <c r="G87" s="54"/>
      <c r="H87" s="18"/>
      <c r="I87" s="11" t="str">
        <f>LEFT(Tabel1[[#This Row],[Ruumi tüüp (TALO Tüüpruumide nimestik)]],2)</f>
        <v>21</v>
      </c>
      <c r="J87" s="22" t="s">
        <v>4</v>
      </c>
      <c r="K87" s="18" t="s">
        <v>12</v>
      </c>
      <c r="L87" s="11" t="str">
        <f>IFERROR(VLOOKUP(Tabel1[[#This Row],[Üürnik]],'Lepingu lisa'!$AW$3:$AX$22,2,FALSE),"")</f>
        <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hidden="1" x14ac:dyDescent="0.25">
      <c r="A88" s="18" t="s">
        <v>177</v>
      </c>
      <c r="B88" s="19" t="s">
        <v>202</v>
      </c>
      <c r="C88" s="18" t="s">
        <v>70</v>
      </c>
      <c r="D88" s="18" t="s">
        <v>128</v>
      </c>
      <c r="E88" s="18" t="s">
        <v>129</v>
      </c>
      <c r="F88" s="54">
        <v>25.2</v>
      </c>
      <c r="G88" s="54"/>
      <c r="H88" s="18"/>
      <c r="I88" s="11" t="str">
        <f>LEFT(Tabel1[[#This Row],[Ruumi tüüp (TALO Tüüpruumide nimestik)]],2)</f>
        <v>21</v>
      </c>
      <c r="J88" s="22" t="s">
        <v>4</v>
      </c>
      <c r="K88" s="18" t="s">
        <v>12</v>
      </c>
      <c r="L88" s="11" t="str">
        <f>IFERROR(VLOOKUP(Tabel1[[#This Row],[Üürnik]],'Lepingu lisa'!$AW$3:$AX$22,2,FALSE),"")</f>
        <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hidden="1" x14ac:dyDescent="0.25">
      <c r="A89" s="18" t="s">
        <v>177</v>
      </c>
      <c r="B89" s="19" t="s">
        <v>203</v>
      </c>
      <c r="C89" s="18" t="s">
        <v>70</v>
      </c>
      <c r="D89" s="18" t="s">
        <v>128</v>
      </c>
      <c r="E89" s="18" t="s">
        <v>129</v>
      </c>
      <c r="F89" s="54">
        <v>13</v>
      </c>
      <c r="G89" s="54"/>
      <c r="H89" s="18"/>
      <c r="I89" s="11" t="str">
        <f>LEFT(Tabel1[[#This Row],[Ruumi tüüp (TALO Tüüpruumide nimestik)]],2)</f>
        <v>21</v>
      </c>
      <c r="J89" s="22" t="s">
        <v>4</v>
      </c>
      <c r="K89" s="18" t="s">
        <v>24</v>
      </c>
      <c r="L89" s="11"/>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hidden="1" x14ac:dyDescent="0.25">
      <c r="A90" s="18" t="s">
        <v>177</v>
      </c>
      <c r="B90" s="19" t="s">
        <v>204</v>
      </c>
      <c r="C90" s="18" t="s">
        <v>70</v>
      </c>
      <c r="D90" s="18" t="s">
        <v>128</v>
      </c>
      <c r="E90" s="18" t="s">
        <v>129</v>
      </c>
      <c r="F90" s="54">
        <v>13</v>
      </c>
      <c r="G90" s="54"/>
      <c r="H90" s="18"/>
      <c r="I90" s="11" t="str">
        <f>LEFT(Tabel1[[#This Row],[Ruumi tüüp (TALO Tüüpruumide nimestik)]],2)</f>
        <v>21</v>
      </c>
      <c r="J90" s="22" t="s">
        <v>4</v>
      </c>
      <c r="K90" s="18" t="s">
        <v>16</v>
      </c>
      <c r="L90" s="11" t="str">
        <f>IFERROR(VLOOKUP(Tabel1[[#This Row],[Üürnik]],'Lepingu lisa'!$AW$3:$AX$22,2,FALSE),"")</f>
        <v>RUUTLI25PAIDE_25</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hidden="1" x14ac:dyDescent="0.25">
      <c r="A91" s="18" t="s">
        <v>177</v>
      </c>
      <c r="B91" s="19" t="s">
        <v>205</v>
      </c>
      <c r="C91" s="18" t="s">
        <v>70</v>
      </c>
      <c r="D91" s="18" t="s">
        <v>128</v>
      </c>
      <c r="E91" s="18" t="s">
        <v>129</v>
      </c>
      <c r="F91" s="54">
        <v>12</v>
      </c>
      <c r="G91" s="54"/>
      <c r="H91" s="18"/>
      <c r="I91" s="11" t="str">
        <f>LEFT(Tabel1[[#This Row],[Ruumi tüüp (TALO Tüüpruumide nimestik)]],2)</f>
        <v>21</v>
      </c>
      <c r="J91" s="22" t="s">
        <v>4</v>
      </c>
      <c r="K91" s="18" t="s">
        <v>16</v>
      </c>
      <c r="L91" s="11" t="str">
        <f>IFERROR(VLOOKUP(Tabel1[[#This Row],[Üürnik]],'Lepingu lisa'!$AW$3:$AX$22,2,FALSE),"")</f>
        <v>RUUTLI25PAIDE_25</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hidden="1" x14ac:dyDescent="0.25">
      <c r="A92" s="18" t="s">
        <v>177</v>
      </c>
      <c r="B92" s="19" t="s">
        <v>206</v>
      </c>
      <c r="C92" s="18" t="s">
        <v>70</v>
      </c>
      <c r="D92" s="18" t="s">
        <v>88</v>
      </c>
      <c r="E92" s="18" t="s">
        <v>89</v>
      </c>
      <c r="F92" s="54">
        <v>12</v>
      </c>
      <c r="G92" s="54"/>
      <c r="H92" s="18"/>
      <c r="I92" s="11" t="str">
        <f>LEFT(Tabel1[[#This Row],[Ruumi tüüp (TALO Tüüpruumide nimestik)]],2)</f>
        <v>53</v>
      </c>
      <c r="J92" s="22" t="s">
        <v>4</v>
      </c>
      <c r="K92" s="18" t="s">
        <v>12</v>
      </c>
      <c r="L92" s="11" t="str">
        <f>IFERROR(VLOOKUP(Tabel1[[#This Row],[Üürnik]],'Lepingu lisa'!$AW$3:$AX$22,2,FALSE),"")</f>
        <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hidden="1" x14ac:dyDescent="0.25">
      <c r="A93" s="18" t="s">
        <v>177</v>
      </c>
      <c r="B93" s="19" t="s">
        <v>207</v>
      </c>
      <c r="C93" s="18" t="s">
        <v>70</v>
      </c>
      <c r="D93" s="18" t="s">
        <v>79</v>
      </c>
      <c r="E93" s="18" t="s">
        <v>80</v>
      </c>
      <c r="F93" s="54">
        <v>4.0999999999999996</v>
      </c>
      <c r="G93" s="54"/>
      <c r="H93" s="18"/>
      <c r="I93" s="11" t="str">
        <f>LEFT(Tabel1[[#This Row],[Ruumi tüüp (TALO Tüüpruumide nimestik)]],2)</f>
        <v>72</v>
      </c>
      <c r="J93" s="22" t="s">
        <v>73</v>
      </c>
      <c r="K93" s="18"/>
      <c r="L93" s="11" t="str">
        <f>IFERROR(VLOOKUP(Tabel1[[#This Row],[Üürnik]],'Lepingu lisa'!$AW$3:$AX$22,2,FALSE),"")</f>
        <v/>
      </c>
      <c r="M93" s="11" t="str">
        <f>IFERROR(VLOOKUP(Tabel1[[#This Row],[Jaotus]],Tabelid!L:M,2,FALSE),"")</f>
        <v>FLOOR</v>
      </c>
      <c r="N93" s="11"/>
      <c r="O93" s="34"/>
      <c r="P93" s="34"/>
      <c r="Q93" s="34"/>
      <c r="R93" s="34"/>
      <c r="S93" s="34"/>
      <c r="T93" s="34"/>
      <c r="U93" s="34"/>
      <c r="V93" s="34"/>
      <c r="W93" s="34"/>
      <c r="X93" s="34"/>
      <c r="Y93" s="34"/>
      <c r="Z93" s="34"/>
      <c r="AA93" s="34"/>
      <c r="AB93" s="34"/>
      <c r="AC93" s="34"/>
      <c r="AD93" s="34"/>
      <c r="AE93" s="34"/>
      <c r="AF93" s="34"/>
      <c r="AG93" s="34"/>
    </row>
    <row r="94" spans="1:33" hidden="1" x14ac:dyDescent="0.25">
      <c r="A94" s="18" t="s">
        <v>177</v>
      </c>
      <c r="B94" s="19" t="s">
        <v>208</v>
      </c>
      <c r="C94" s="18" t="s">
        <v>95</v>
      </c>
      <c r="D94" s="18" t="s">
        <v>96</v>
      </c>
      <c r="E94" s="18" t="s">
        <v>97</v>
      </c>
      <c r="F94" s="54">
        <v>17.3</v>
      </c>
      <c r="G94" s="54"/>
      <c r="H94" s="18"/>
      <c r="I94" s="11" t="str">
        <f>LEFT(Tabel1[[#This Row],[Ruumi tüüp (TALO Tüüpruumide nimestik)]],2)</f>
        <v>92</v>
      </c>
      <c r="J94" s="22"/>
      <c r="K94" s="18"/>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hidden="1" x14ac:dyDescent="0.25">
      <c r="A95" s="18" t="s">
        <v>177</v>
      </c>
      <c r="B95" s="19" t="s">
        <v>209</v>
      </c>
      <c r="C95" s="18" t="s">
        <v>70</v>
      </c>
      <c r="D95" s="18" t="s">
        <v>128</v>
      </c>
      <c r="E95" s="18" t="s">
        <v>129</v>
      </c>
      <c r="F95" s="54">
        <v>9.5</v>
      </c>
      <c r="G95" s="54"/>
      <c r="H95" s="18"/>
      <c r="I95" s="11" t="str">
        <f>LEFT(Tabel1[[#This Row],[Ruumi tüüp (TALO Tüüpruumide nimestik)]],2)</f>
        <v>21</v>
      </c>
      <c r="J95" s="22" t="s">
        <v>4</v>
      </c>
      <c r="K95" s="18" t="s">
        <v>22</v>
      </c>
      <c r="L95" s="11" t="str">
        <f>IFERROR(VLOOKUP(Tabel1[[#This Row],[Üürnik]],'Lepingu lisa'!$AW$3:$AX$22,2,FALSE),"")</f>
        <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hidden="1" x14ac:dyDescent="0.25">
      <c r="A96" s="18" t="s">
        <v>177</v>
      </c>
      <c r="B96" s="19" t="s">
        <v>210</v>
      </c>
      <c r="C96" s="18" t="s">
        <v>70</v>
      </c>
      <c r="D96" s="18" t="s">
        <v>128</v>
      </c>
      <c r="E96" s="18" t="s">
        <v>129</v>
      </c>
      <c r="F96" s="54">
        <v>11.9</v>
      </c>
      <c r="G96" s="54"/>
      <c r="H96" s="18"/>
      <c r="I96" s="11" t="str">
        <f>LEFT(Tabel1[[#This Row],[Ruumi tüüp (TALO Tüüpruumide nimestik)]],2)</f>
        <v>21</v>
      </c>
      <c r="J96" s="22" t="s">
        <v>4</v>
      </c>
      <c r="K96" s="18" t="s">
        <v>22</v>
      </c>
      <c r="L96" s="11" t="str">
        <f>IFERROR(VLOOKUP(Tabel1[[#This Row],[Üürnik]],'Lepingu lisa'!$AW$3:$AX$22,2,FALSE),"")</f>
        <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hidden="1" x14ac:dyDescent="0.25">
      <c r="A97" s="18" t="s">
        <v>177</v>
      </c>
      <c r="B97" s="19" t="s">
        <v>211</v>
      </c>
      <c r="C97" s="18" t="s">
        <v>70</v>
      </c>
      <c r="D97" s="18" t="s">
        <v>128</v>
      </c>
      <c r="E97" s="18" t="s">
        <v>129</v>
      </c>
      <c r="F97" s="54">
        <v>20.399999999999999</v>
      </c>
      <c r="G97" s="54"/>
      <c r="H97" s="18"/>
      <c r="I97" s="11" t="str">
        <f>LEFT(Tabel1[[#This Row],[Ruumi tüüp (TALO Tüüpruumide nimestik)]],2)</f>
        <v>21</v>
      </c>
      <c r="J97" s="22" t="s">
        <v>4</v>
      </c>
      <c r="K97" s="18" t="s">
        <v>22</v>
      </c>
      <c r="L97" s="11" t="str">
        <f>IFERROR(VLOOKUP(Tabel1[[#This Row],[Üürnik]],'Lepingu lisa'!$AW$3:$AX$22,2,FALSE),"")</f>
        <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hidden="1" x14ac:dyDescent="0.25">
      <c r="A98" s="18" t="s">
        <v>177</v>
      </c>
      <c r="B98" s="19" t="s">
        <v>212</v>
      </c>
      <c r="C98" s="18" t="s">
        <v>70</v>
      </c>
      <c r="D98" s="18" t="s">
        <v>128</v>
      </c>
      <c r="E98" s="18" t="s">
        <v>129</v>
      </c>
      <c r="F98" s="54">
        <v>13</v>
      </c>
      <c r="G98" s="54"/>
      <c r="H98" s="18"/>
      <c r="I98" s="11" t="str">
        <f>LEFT(Tabel1[[#This Row],[Ruumi tüüp (TALO Tüüpruumide nimestik)]],2)</f>
        <v>21</v>
      </c>
      <c r="J98" s="22" t="s">
        <v>4</v>
      </c>
      <c r="K98" s="18" t="s">
        <v>18</v>
      </c>
      <c r="L98" s="11" t="str">
        <f>IFERROR(VLOOKUP(Tabel1[[#This Row],[Üürnik]],'Lepingu lisa'!$AW$3:$AX$22,2,FALSE),"")</f>
        <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hidden="1" x14ac:dyDescent="0.25">
      <c r="A99" s="18" t="s">
        <v>177</v>
      </c>
      <c r="B99" s="19" t="s">
        <v>213</v>
      </c>
      <c r="C99" s="18" t="s">
        <v>70</v>
      </c>
      <c r="D99" s="18" t="s">
        <v>128</v>
      </c>
      <c r="E99" s="18" t="s">
        <v>129</v>
      </c>
      <c r="F99" s="54">
        <v>36.200000000000003</v>
      </c>
      <c r="G99" s="54"/>
      <c r="H99" s="18"/>
      <c r="I99" s="11" t="str">
        <f>LEFT(Tabel1[[#This Row],[Ruumi tüüp (TALO Tüüpruumide nimestik)]],2)</f>
        <v>21</v>
      </c>
      <c r="J99" s="22" t="s">
        <v>4</v>
      </c>
      <c r="K99" s="18" t="s">
        <v>21</v>
      </c>
      <c r="L99" s="11" t="str">
        <f>IFERROR(VLOOKUP(Tabel1[[#This Row],[Üürnik]],'Lepingu lisa'!$AW$3:$AX$22,2,FALSE),"")</f>
        <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hidden="1" x14ac:dyDescent="0.25">
      <c r="A100" s="18" t="s">
        <v>177</v>
      </c>
      <c r="B100" s="19" t="s">
        <v>214</v>
      </c>
      <c r="C100" s="18" t="s">
        <v>70</v>
      </c>
      <c r="D100" s="18" t="s">
        <v>128</v>
      </c>
      <c r="E100" s="18" t="s">
        <v>129</v>
      </c>
      <c r="F100" s="54">
        <v>12.3</v>
      </c>
      <c r="G100" s="54"/>
      <c r="H100" s="18"/>
      <c r="I100" s="11" t="str">
        <f>LEFT(Tabel1[[#This Row],[Ruumi tüüp (TALO Tüüpruumide nimestik)]],2)</f>
        <v>21</v>
      </c>
      <c r="J100" s="22" t="s">
        <v>4</v>
      </c>
      <c r="K100" s="18" t="s">
        <v>18</v>
      </c>
      <c r="L100" s="11" t="str">
        <f>IFERROR(VLOOKUP(Tabel1[[#This Row],[Üürnik]],'Lepingu lisa'!$AW$3:$AX$22,2,FALSE),"")</f>
        <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hidden="1" x14ac:dyDescent="0.25">
      <c r="A101" s="18" t="s">
        <v>177</v>
      </c>
      <c r="B101" s="19" t="s">
        <v>215</v>
      </c>
      <c r="C101" s="18" t="s">
        <v>70</v>
      </c>
      <c r="D101" s="18" t="s">
        <v>128</v>
      </c>
      <c r="E101" s="18" t="s">
        <v>129</v>
      </c>
      <c r="F101" s="54">
        <v>21.4</v>
      </c>
      <c r="G101" s="54"/>
      <c r="H101" s="18"/>
      <c r="I101" s="11" t="str">
        <f>LEFT(Tabel1[[#This Row],[Ruumi tüüp (TALO Tüüpruumide nimestik)]],2)</f>
        <v>21</v>
      </c>
      <c r="J101" s="22" t="s">
        <v>4</v>
      </c>
      <c r="K101" s="18" t="s">
        <v>18</v>
      </c>
      <c r="L101" s="11" t="str">
        <f>IFERROR(VLOOKUP(Tabel1[[#This Row],[Üürnik]],'Lepingu lisa'!$AW$3:$AX$22,2,FALSE),"")</f>
        <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hidden="1" x14ac:dyDescent="0.25">
      <c r="A102" s="18" t="s">
        <v>177</v>
      </c>
      <c r="B102" s="19" t="s">
        <v>216</v>
      </c>
      <c r="C102" s="18" t="s">
        <v>75</v>
      </c>
      <c r="D102" s="18" t="s">
        <v>217</v>
      </c>
      <c r="E102" s="18" t="s">
        <v>113</v>
      </c>
      <c r="F102" s="54">
        <v>10.9</v>
      </c>
      <c r="G102" s="54"/>
      <c r="H102" s="18"/>
      <c r="I102" s="11" t="str">
        <f>LEFT(Tabel1[[#This Row],[Ruumi tüüp (TALO Tüüpruumide nimestik)]],2)</f>
        <v>99</v>
      </c>
      <c r="J102" s="22"/>
      <c r="K102" s="18"/>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hidden="1" x14ac:dyDescent="0.25">
      <c r="A103" s="18" t="s">
        <v>177</v>
      </c>
      <c r="B103" s="19" t="s">
        <v>218</v>
      </c>
      <c r="C103" s="18" t="s">
        <v>70</v>
      </c>
      <c r="D103" s="18" t="s">
        <v>88</v>
      </c>
      <c r="E103" s="18" t="s">
        <v>89</v>
      </c>
      <c r="F103" s="54">
        <v>23</v>
      </c>
      <c r="G103" s="54"/>
      <c r="H103" s="18"/>
      <c r="I103" s="11" t="str">
        <f>LEFT(Tabel1[[#This Row],[Ruumi tüüp (TALO Tüüpruumide nimestik)]],2)</f>
        <v>53</v>
      </c>
      <c r="J103" s="22" t="s">
        <v>4</v>
      </c>
      <c r="K103" s="18" t="s">
        <v>18</v>
      </c>
      <c r="L103" s="11" t="str">
        <f>IFERROR(VLOOKUP(Tabel1[[#This Row],[Üürnik]],'Lepingu lisa'!$AW$3:$AX$22,2,FALSE),"")</f>
        <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hidden="1" x14ac:dyDescent="0.25">
      <c r="A104" s="18" t="s">
        <v>177</v>
      </c>
      <c r="B104" s="19" t="s">
        <v>219</v>
      </c>
      <c r="C104" s="18" t="s">
        <v>70</v>
      </c>
      <c r="D104" s="18" t="s">
        <v>108</v>
      </c>
      <c r="E104" s="18" t="s">
        <v>109</v>
      </c>
      <c r="F104" s="54">
        <v>9.1</v>
      </c>
      <c r="G104" s="54"/>
      <c r="H104" s="18"/>
      <c r="I104" s="11" t="str">
        <f>LEFT(Tabel1[[#This Row],[Ruumi tüüp (TALO Tüüpruumide nimestik)]],2)</f>
        <v>91</v>
      </c>
      <c r="J104" s="22" t="s">
        <v>73</v>
      </c>
      <c r="K104" s="18"/>
      <c r="L104" s="11" t="str">
        <f>IFERROR(VLOOKUP(Tabel1[[#This Row],[Üürnik]],'Lepingu lisa'!$AW$3:$AX$22,2,FALSE),"")</f>
        <v/>
      </c>
      <c r="M104" s="11" t="str">
        <f>IFERROR(VLOOKUP(Tabel1[[#This Row],[Jaotus]],Tabelid!L:M,2,FALSE),"")</f>
        <v>FLOOR</v>
      </c>
      <c r="N104" s="11"/>
      <c r="O104" s="34"/>
      <c r="P104" s="34"/>
      <c r="Q104" s="34"/>
      <c r="R104" s="34"/>
      <c r="S104" s="34"/>
      <c r="T104" s="34"/>
      <c r="U104" s="34"/>
      <c r="V104" s="34"/>
      <c r="W104" s="34"/>
      <c r="X104" s="34"/>
      <c r="Y104" s="34"/>
      <c r="Z104" s="34"/>
      <c r="AA104" s="34"/>
      <c r="AB104" s="34"/>
      <c r="AC104" s="34"/>
      <c r="AD104" s="34"/>
      <c r="AE104" s="34"/>
      <c r="AF104" s="34"/>
      <c r="AG104" s="34"/>
    </row>
    <row r="105" spans="1:33" hidden="1" x14ac:dyDescent="0.25">
      <c r="A105" s="18" t="s">
        <v>177</v>
      </c>
      <c r="B105" s="19" t="s">
        <v>220</v>
      </c>
      <c r="C105" s="18" t="s">
        <v>70</v>
      </c>
      <c r="D105" s="18" t="s">
        <v>83</v>
      </c>
      <c r="E105" s="18" t="s">
        <v>84</v>
      </c>
      <c r="F105" s="54">
        <v>7.6</v>
      </c>
      <c r="G105" s="54"/>
      <c r="H105" s="18"/>
      <c r="I105" s="11" t="str">
        <f>LEFT(Tabel1[[#This Row],[Ruumi tüüp (TALO Tüüpruumide nimestik)]],2)</f>
        <v>73</v>
      </c>
      <c r="J105" s="22" t="s">
        <v>73</v>
      </c>
      <c r="K105" s="18"/>
      <c r="L105" s="11" t="str">
        <f>IFERROR(VLOOKUP(Tabel1[[#This Row],[Üürnik]],'Lepingu lisa'!$AW$3:$AX$22,2,FALSE),"")</f>
        <v/>
      </c>
      <c r="M105" s="11" t="str">
        <f>IFERROR(VLOOKUP(Tabel1[[#This Row],[Jaotus]],Tabelid!L:M,2,FALSE),"")</f>
        <v>FLOOR</v>
      </c>
      <c r="N105" s="11"/>
      <c r="O105" s="34"/>
      <c r="P105" s="34"/>
      <c r="Q105" s="34"/>
      <c r="R105" s="34"/>
      <c r="S105" s="34"/>
      <c r="T105" s="34"/>
      <c r="U105" s="34"/>
      <c r="V105" s="34"/>
      <c r="W105" s="34"/>
      <c r="X105" s="34"/>
      <c r="Y105" s="34"/>
      <c r="Z105" s="34"/>
      <c r="AA105" s="34"/>
      <c r="AB105" s="34"/>
      <c r="AC105" s="34"/>
      <c r="AD105" s="34"/>
      <c r="AE105" s="34"/>
      <c r="AF105" s="34"/>
      <c r="AG105" s="34"/>
    </row>
    <row r="106" spans="1:33" hidden="1" x14ac:dyDescent="0.25">
      <c r="A106" s="18" t="s">
        <v>177</v>
      </c>
      <c r="B106" s="19" t="s">
        <v>221</v>
      </c>
      <c r="C106" s="18" t="s">
        <v>70</v>
      </c>
      <c r="D106" s="18" t="s">
        <v>143</v>
      </c>
      <c r="E106" s="18" t="s">
        <v>144</v>
      </c>
      <c r="F106" s="54">
        <v>3</v>
      </c>
      <c r="G106" s="54"/>
      <c r="H106" s="18"/>
      <c r="I106" s="11" t="str">
        <f>LEFT(Tabel1[[#This Row],[Ruumi tüüp (TALO Tüüpruumide nimestik)]],2)</f>
        <v>23</v>
      </c>
      <c r="J106" s="22" t="s">
        <v>73</v>
      </c>
      <c r="K106" s="18"/>
      <c r="L106" s="11" t="str">
        <f>IFERROR(VLOOKUP(Tabel1[[#This Row],[Üürnik]],'Lepingu lisa'!$AW$3:$AX$22,2,FALSE),"")</f>
        <v/>
      </c>
      <c r="M106" s="11" t="str">
        <f>IFERROR(VLOOKUP(Tabel1[[#This Row],[Jaotus]],Tabelid!L:M,2,FALSE),"")</f>
        <v>FLOOR</v>
      </c>
      <c r="N106" s="11"/>
      <c r="O106" s="34"/>
      <c r="P106" s="34"/>
      <c r="Q106" s="34"/>
      <c r="R106" s="34"/>
      <c r="S106" s="34"/>
      <c r="T106" s="34"/>
      <c r="U106" s="34"/>
      <c r="V106" s="34"/>
      <c r="W106" s="34"/>
      <c r="X106" s="34"/>
      <c r="Y106" s="34"/>
      <c r="Z106" s="34"/>
      <c r="AA106" s="34"/>
      <c r="AB106" s="34"/>
      <c r="AC106" s="34"/>
      <c r="AD106" s="34"/>
      <c r="AE106" s="34"/>
      <c r="AF106" s="34"/>
      <c r="AG106" s="34"/>
    </row>
    <row r="107" spans="1:33" hidden="1" x14ac:dyDescent="0.25">
      <c r="A107" s="18" t="s">
        <v>177</v>
      </c>
      <c r="B107" s="19" t="s">
        <v>222</v>
      </c>
      <c r="C107" s="18" t="s">
        <v>70</v>
      </c>
      <c r="D107" s="18" t="s">
        <v>108</v>
      </c>
      <c r="E107" s="18" t="s">
        <v>109</v>
      </c>
      <c r="F107" s="54">
        <v>58.6</v>
      </c>
      <c r="G107" s="54"/>
      <c r="H107" s="18"/>
      <c r="I107" s="11" t="str">
        <f>LEFT(Tabel1[[#This Row],[Ruumi tüüp (TALO Tüüpruumide nimestik)]],2)</f>
        <v>91</v>
      </c>
      <c r="J107" s="22" t="s">
        <v>73</v>
      </c>
      <c r="K107" s="18"/>
      <c r="L107" s="11" t="str">
        <f>IFERROR(VLOOKUP(Tabel1[[#This Row],[Üürnik]],'Lepingu lisa'!$AW$3:$AX$22,2,FALSE),"")</f>
        <v/>
      </c>
      <c r="M107" s="11" t="str">
        <f>IFERROR(VLOOKUP(Tabel1[[#This Row],[Jaotus]],Tabelid!L:M,2,FALSE),"")</f>
        <v>FLOOR</v>
      </c>
      <c r="N107" s="11"/>
      <c r="O107" s="34"/>
      <c r="P107" s="34"/>
      <c r="Q107" s="34"/>
      <c r="R107" s="34"/>
      <c r="S107" s="34"/>
      <c r="T107" s="34"/>
      <c r="U107" s="34"/>
      <c r="V107" s="34"/>
      <c r="W107" s="34"/>
      <c r="X107" s="34"/>
      <c r="Y107" s="34"/>
      <c r="Z107" s="34"/>
      <c r="AA107" s="34"/>
      <c r="AB107" s="34"/>
      <c r="AC107" s="34"/>
      <c r="AD107" s="34"/>
      <c r="AE107" s="34"/>
      <c r="AF107" s="34"/>
      <c r="AG107" s="34"/>
    </row>
    <row r="108" spans="1:33" hidden="1" x14ac:dyDescent="0.25">
      <c r="A108" s="18" t="s">
        <v>177</v>
      </c>
      <c r="B108" s="19" t="s">
        <v>223</v>
      </c>
      <c r="C108" s="18" t="s">
        <v>95</v>
      </c>
      <c r="D108" s="18" t="s">
        <v>96</v>
      </c>
      <c r="E108" s="18" t="s">
        <v>97</v>
      </c>
      <c r="F108" s="54">
        <v>8.3000000000000007</v>
      </c>
      <c r="G108" s="54"/>
      <c r="H108" s="18"/>
      <c r="I108" s="11" t="str">
        <f>LEFT(Tabel1[[#This Row],[Ruumi tüüp (TALO Tüüpruumide nimestik)]],2)</f>
        <v>92</v>
      </c>
      <c r="J108" s="22"/>
      <c r="K108" s="18"/>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hidden="1" x14ac:dyDescent="0.25">
      <c r="A109" s="18" t="s">
        <v>224</v>
      </c>
      <c r="B109" s="19" t="s">
        <v>225</v>
      </c>
      <c r="C109" s="18" t="s">
        <v>95</v>
      </c>
      <c r="D109" s="18" t="s">
        <v>96</v>
      </c>
      <c r="E109" s="18" t="s">
        <v>97</v>
      </c>
      <c r="F109" s="54">
        <v>22.6</v>
      </c>
      <c r="G109" s="54"/>
      <c r="H109" s="18"/>
      <c r="I109" s="11" t="str">
        <f>LEFT(Tabel1[[#This Row],[Ruumi tüüp (TALO Tüüpruumide nimestik)]],2)</f>
        <v>92</v>
      </c>
      <c r="J109" s="22"/>
      <c r="K109" s="18"/>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hidden="1" x14ac:dyDescent="0.25">
      <c r="A110" s="18" t="s">
        <v>224</v>
      </c>
      <c r="B110" s="19" t="s">
        <v>226</v>
      </c>
      <c r="C110" s="18" t="s">
        <v>70</v>
      </c>
      <c r="D110" s="18" t="s">
        <v>79</v>
      </c>
      <c r="E110" s="18" t="s">
        <v>80</v>
      </c>
      <c r="F110" s="54">
        <v>4</v>
      </c>
      <c r="G110" s="54"/>
      <c r="H110" s="18"/>
      <c r="I110" s="11" t="str">
        <f>LEFT(Tabel1[[#This Row],[Ruumi tüüp (TALO Tüüpruumide nimestik)]],2)</f>
        <v>72</v>
      </c>
      <c r="J110" s="22" t="s">
        <v>73</v>
      </c>
      <c r="K110" s="18"/>
      <c r="L110" s="11" t="str">
        <f>IFERROR(VLOOKUP(Tabel1[[#This Row],[Üürnik]],'Lepingu lisa'!$AW$3:$AX$22,2,FALSE),"")</f>
        <v/>
      </c>
      <c r="M110" s="11" t="str">
        <f>IFERROR(VLOOKUP(Tabel1[[#This Row],[Jaotus]],Tabelid!L:M,2,FALSE),"")</f>
        <v>FLOOR</v>
      </c>
      <c r="N110" s="11"/>
      <c r="O110" s="34"/>
      <c r="P110" s="34"/>
      <c r="Q110" s="34"/>
      <c r="R110" s="34"/>
      <c r="S110" s="34"/>
      <c r="T110" s="34"/>
      <c r="U110" s="34"/>
      <c r="V110" s="34"/>
      <c r="W110" s="34"/>
      <c r="X110" s="34"/>
      <c r="Y110" s="34"/>
      <c r="Z110" s="34"/>
      <c r="AA110" s="34"/>
      <c r="AB110" s="34"/>
      <c r="AC110" s="34"/>
      <c r="AD110" s="34"/>
      <c r="AE110" s="34"/>
      <c r="AF110" s="34"/>
      <c r="AG110" s="34"/>
    </row>
    <row r="111" spans="1:33" hidden="1" x14ac:dyDescent="0.25">
      <c r="A111" s="18" t="s">
        <v>224</v>
      </c>
      <c r="B111" s="19" t="s">
        <v>227</v>
      </c>
      <c r="C111" s="18" t="s">
        <v>70</v>
      </c>
      <c r="D111" s="18" t="s">
        <v>83</v>
      </c>
      <c r="E111" s="18" t="s">
        <v>84</v>
      </c>
      <c r="F111" s="54">
        <v>1.7</v>
      </c>
      <c r="G111" s="54"/>
      <c r="H111" s="18"/>
      <c r="I111" s="11" t="str">
        <f>LEFT(Tabel1[[#This Row],[Ruumi tüüp (TALO Tüüpruumide nimestik)]],2)</f>
        <v>73</v>
      </c>
      <c r="J111" s="22" t="s">
        <v>73</v>
      </c>
      <c r="K111" s="18"/>
      <c r="L111" s="11" t="str">
        <f>IFERROR(VLOOKUP(Tabel1[[#This Row],[Üürnik]],'Lepingu lisa'!$AW$3:$AX$22,2,FALSE),"")</f>
        <v/>
      </c>
      <c r="M111" s="11" t="str">
        <f>IFERROR(VLOOKUP(Tabel1[[#This Row],[Jaotus]],Tabelid!L:M,2,FALSE),"")</f>
        <v>FLOOR</v>
      </c>
      <c r="N111" s="11"/>
      <c r="O111" s="34"/>
      <c r="P111" s="34"/>
      <c r="Q111" s="34"/>
      <c r="R111" s="34"/>
      <c r="S111" s="34"/>
      <c r="T111" s="34"/>
      <c r="U111" s="34"/>
      <c r="V111" s="34"/>
      <c r="W111" s="34"/>
      <c r="X111" s="34"/>
      <c r="Y111" s="34"/>
      <c r="Z111" s="34"/>
      <c r="AA111" s="34"/>
      <c r="AB111" s="34"/>
      <c r="AC111" s="34"/>
      <c r="AD111" s="34"/>
      <c r="AE111" s="34"/>
      <c r="AF111" s="34"/>
      <c r="AG111" s="34"/>
    </row>
    <row r="112" spans="1:33" hidden="1" x14ac:dyDescent="0.25">
      <c r="A112" s="18" t="s">
        <v>224</v>
      </c>
      <c r="B112" s="19" t="s">
        <v>228</v>
      </c>
      <c r="C112" s="18" t="s">
        <v>70</v>
      </c>
      <c r="D112" s="18" t="s">
        <v>79</v>
      </c>
      <c r="E112" s="18" t="s">
        <v>80</v>
      </c>
      <c r="F112" s="54">
        <v>3.3</v>
      </c>
      <c r="G112" s="54"/>
      <c r="H112" s="18"/>
      <c r="I112" s="11" t="str">
        <f>LEFT(Tabel1[[#This Row],[Ruumi tüüp (TALO Tüüpruumide nimestik)]],2)</f>
        <v>72</v>
      </c>
      <c r="J112" s="22" t="s">
        <v>73</v>
      </c>
      <c r="K112" s="18"/>
      <c r="L112" s="11" t="str">
        <f>IFERROR(VLOOKUP(Tabel1[[#This Row],[Üürnik]],'Lepingu lisa'!$AW$3:$AX$22,2,FALSE),"")</f>
        <v/>
      </c>
      <c r="M112" s="11" t="str">
        <f>IFERROR(VLOOKUP(Tabel1[[#This Row],[Jaotus]],Tabelid!L:M,2,FALSE),"")</f>
        <v>FLOOR</v>
      </c>
      <c r="N112" s="11"/>
      <c r="O112" s="34"/>
      <c r="P112" s="34"/>
      <c r="Q112" s="34"/>
      <c r="R112" s="34"/>
      <c r="S112" s="34"/>
      <c r="T112" s="34"/>
      <c r="U112" s="34"/>
      <c r="V112" s="34"/>
      <c r="W112" s="34"/>
      <c r="X112" s="34"/>
      <c r="Y112" s="34"/>
      <c r="Z112" s="34"/>
      <c r="AA112" s="34"/>
      <c r="AB112" s="34"/>
      <c r="AC112" s="34"/>
      <c r="AD112" s="34"/>
      <c r="AE112" s="34"/>
      <c r="AF112" s="34"/>
      <c r="AG112" s="34"/>
    </row>
    <row r="113" spans="1:33" hidden="1" x14ac:dyDescent="0.25">
      <c r="A113" s="18" t="s">
        <v>224</v>
      </c>
      <c r="B113" s="19" t="s">
        <v>229</v>
      </c>
      <c r="C113" s="18" t="s">
        <v>70</v>
      </c>
      <c r="D113" s="18" t="s">
        <v>83</v>
      </c>
      <c r="E113" s="18" t="s">
        <v>84</v>
      </c>
      <c r="F113" s="54">
        <v>2</v>
      </c>
      <c r="G113" s="54"/>
      <c r="H113" s="18"/>
      <c r="I113" s="11" t="str">
        <f>LEFT(Tabel1[[#This Row],[Ruumi tüüp (TALO Tüüpruumide nimestik)]],2)</f>
        <v>73</v>
      </c>
      <c r="J113" s="22" t="s">
        <v>73</v>
      </c>
      <c r="K113" s="18"/>
      <c r="L113" s="11" t="str">
        <f>IFERROR(VLOOKUP(Tabel1[[#This Row],[Üürnik]],'Lepingu lisa'!$AW$3:$AX$22,2,FALSE),"")</f>
        <v/>
      </c>
      <c r="M113" s="11" t="str">
        <f>IFERROR(VLOOKUP(Tabel1[[#This Row],[Jaotus]],Tabelid!L:M,2,FALSE),"")</f>
        <v>FLOOR</v>
      </c>
      <c r="N113" s="11"/>
      <c r="O113" s="34"/>
      <c r="P113" s="34"/>
      <c r="Q113" s="34"/>
      <c r="R113" s="34"/>
      <c r="S113" s="34"/>
      <c r="T113" s="34"/>
      <c r="U113" s="34"/>
      <c r="V113" s="34"/>
      <c r="W113" s="34"/>
      <c r="X113" s="34"/>
      <c r="Y113" s="34"/>
      <c r="Z113" s="34"/>
      <c r="AA113" s="34"/>
      <c r="AB113" s="34"/>
      <c r="AC113" s="34"/>
      <c r="AD113" s="34"/>
      <c r="AE113" s="34"/>
      <c r="AF113" s="34"/>
      <c r="AG113" s="34"/>
    </row>
    <row r="114" spans="1:33" hidden="1" x14ac:dyDescent="0.25">
      <c r="A114" s="18" t="s">
        <v>224</v>
      </c>
      <c r="B114" s="19" t="s">
        <v>230</v>
      </c>
      <c r="C114" s="18" t="s">
        <v>95</v>
      </c>
      <c r="D114" s="18" t="s">
        <v>96</v>
      </c>
      <c r="E114" s="18" t="s">
        <v>97</v>
      </c>
      <c r="F114" s="54">
        <v>17.8</v>
      </c>
      <c r="G114" s="54"/>
      <c r="H114" s="18"/>
      <c r="I114" s="11" t="str">
        <f>LEFT(Tabel1[[#This Row],[Ruumi tüüp (TALO Tüüpruumide nimestik)]],2)</f>
        <v>92</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hidden="1" x14ac:dyDescent="0.25">
      <c r="A115" s="18" t="s">
        <v>224</v>
      </c>
      <c r="B115" s="19" t="s">
        <v>231</v>
      </c>
      <c r="C115" s="18" t="s">
        <v>70</v>
      </c>
      <c r="D115" s="18" t="s">
        <v>83</v>
      </c>
      <c r="E115" s="18" t="s">
        <v>84</v>
      </c>
      <c r="F115" s="54">
        <v>3.8</v>
      </c>
      <c r="G115" s="54"/>
      <c r="H115" s="18"/>
      <c r="I115" s="11" t="str">
        <f>LEFT(Tabel1[[#This Row],[Ruumi tüüp (TALO Tüüpruumide nimestik)]],2)</f>
        <v>73</v>
      </c>
      <c r="J115" s="22" t="s">
        <v>73</v>
      </c>
      <c r="K115" s="18"/>
      <c r="L115" s="11" t="str">
        <f>IFERROR(VLOOKUP(Tabel1[[#This Row],[Üürnik]],'Lepingu lisa'!$AW$3:$AX$22,2,FALSE),"")</f>
        <v/>
      </c>
      <c r="M115" s="11" t="str">
        <f>IFERROR(VLOOKUP(Tabel1[[#This Row],[Jaotus]],Tabelid!L:M,2,FALSE),"")</f>
        <v>FLOOR</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t="s">
        <v>224</v>
      </c>
      <c r="B116" s="19" t="s">
        <v>232</v>
      </c>
      <c r="C116" s="18" t="s">
        <v>70</v>
      </c>
      <c r="D116" s="18" t="s">
        <v>233</v>
      </c>
      <c r="E116" s="18" t="s">
        <v>234</v>
      </c>
      <c r="F116" s="54">
        <v>11.5</v>
      </c>
      <c r="G116" s="54"/>
      <c r="H116" s="18"/>
      <c r="I116" s="11" t="str">
        <f>LEFT(Tabel1[[#This Row],[Ruumi tüüp (TALO Tüüpruumide nimestik)]],2)</f>
        <v>62</v>
      </c>
      <c r="J116" s="22" t="s">
        <v>4</v>
      </c>
      <c r="K116" s="18" t="s">
        <v>19</v>
      </c>
      <c r="L116" s="11" t="str">
        <f>IFERROR(VLOOKUP(Tabel1[[#This Row],[Üürnik]],'Lepingu lisa'!$AW$3:$AX$22,2,FALSE),"")</f>
        <v>RUUTLI25PAIDE_19</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t="s">
        <v>224</v>
      </c>
      <c r="B117" s="19" t="s">
        <v>235</v>
      </c>
      <c r="C117" s="18" t="s">
        <v>70</v>
      </c>
      <c r="D117" s="18" t="s">
        <v>200</v>
      </c>
      <c r="E117" s="18" t="s">
        <v>129</v>
      </c>
      <c r="F117" s="54">
        <v>50.6</v>
      </c>
      <c r="G117" s="54"/>
      <c r="H117" s="18"/>
      <c r="I117" s="11" t="str">
        <f>LEFT(Tabel1[[#This Row],[Ruumi tüüp (TALO Tüüpruumide nimestik)]],2)</f>
        <v>21</v>
      </c>
      <c r="J117" s="22" t="s">
        <v>4</v>
      </c>
      <c r="K117" s="18" t="s">
        <v>19</v>
      </c>
      <c r="L117" s="11" t="str">
        <f>IFERROR(VLOOKUP(Tabel1[[#This Row],[Üürnik]],'Lepingu lisa'!$AW$3:$AX$22,2,FALSE),"")</f>
        <v>RUUTLI25PAIDE_19</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t="s">
        <v>224</v>
      </c>
      <c r="B118" s="19" t="s">
        <v>236</v>
      </c>
      <c r="C118" s="18" t="s">
        <v>70</v>
      </c>
      <c r="D118" s="18" t="s">
        <v>128</v>
      </c>
      <c r="E118" s="18" t="s">
        <v>129</v>
      </c>
      <c r="F118" s="54">
        <v>14.4</v>
      </c>
      <c r="G118" s="54"/>
      <c r="H118" s="18"/>
      <c r="I118" s="11" t="str">
        <f>LEFT(Tabel1[[#This Row],[Ruumi tüüp (TALO Tüüpruumide nimestik)]],2)</f>
        <v>21</v>
      </c>
      <c r="J118" s="22" t="s">
        <v>4</v>
      </c>
      <c r="K118" s="18" t="s">
        <v>19</v>
      </c>
      <c r="L118" s="11" t="str">
        <f>IFERROR(VLOOKUP(Tabel1[[#This Row],[Üürnik]],'Lepingu lisa'!$AW$3:$AX$22,2,FALSE),"")</f>
        <v>RUUTLI25PAIDE_19</v>
      </c>
      <c r="M118" s="11" t="str">
        <f>IFERROR(VLOOKUP(Tabel1[[#This Row],[Jaotus]],Tabelid!L:M,2,FALSE),"")</f>
        <v>NONE</v>
      </c>
      <c r="N118" s="11"/>
      <c r="O118" s="34"/>
      <c r="P118" s="34"/>
      <c r="Q118" s="34"/>
      <c r="R118" s="34"/>
      <c r="S118" s="34"/>
      <c r="T118" s="34"/>
      <c r="U118" s="34"/>
      <c r="V118" s="34"/>
      <c r="W118" s="34"/>
      <c r="X118" s="34"/>
      <c r="Y118" s="34"/>
      <c r="Z118" s="34"/>
      <c r="AA118" s="34"/>
      <c r="AB118" s="34"/>
      <c r="AC118" s="34"/>
      <c r="AD118" s="34"/>
      <c r="AE118" s="34"/>
      <c r="AF118" s="34"/>
      <c r="AG118" s="34"/>
    </row>
    <row r="119" spans="1:33" hidden="1" x14ac:dyDescent="0.25">
      <c r="A119" s="18" t="s">
        <v>224</v>
      </c>
      <c r="B119" s="19" t="s">
        <v>237</v>
      </c>
      <c r="C119" s="18" t="s">
        <v>70</v>
      </c>
      <c r="D119" s="18" t="s">
        <v>128</v>
      </c>
      <c r="E119" s="18" t="s">
        <v>129</v>
      </c>
      <c r="F119" s="54">
        <v>18.8</v>
      </c>
      <c r="G119" s="54"/>
      <c r="H119" s="18"/>
      <c r="I119" s="11" t="str">
        <f>LEFT(Tabel1[[#This Row],[Ruumi tüüp (TALO Tüüpruumide nimestik)]],2)</f>
        <v>21</v>
      </c>
      <c r="J119" s="22" t="s">
        <v>4</v>
      </c>
      <c r="K119" s="18" t="s">
        <v>23</v>
      </c>
      <c r="L119" s="11" t="str">
        <f>IFERROR(VLOOKUP(Tabel1[[#This Row],[Üürnik]],'Lepingu lisa'!$AW$3:$AX$22,2,FALSE),"")</f>
        <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t="s">
        <v>224</v>
      </c>
      <c r="B120" s="19" t="s">
        <v>238</v>
      </c>
      <c r="C120" s="18" t="s">
        <v>70</v>
      </c>
      <c r="D120" s="18" t="s">
        <v>200</v>
      </c>
      <c r="E120" s="18" t="s">
        <v>129</v>
      </c>
      <c r="F120" s="54">
        <v>28</v>
      </c>
      <c r="G120" s="54"/>
      <c r="H120" s="18"/>
      <c r="I120" s="11" t="str">
        <f>LEFT(Tabel1[[#This Row],[Ruumi tüüp (TALO Tüüpruumide nimestik)]],2)</f>
        <v>21</v>
      </c>
      <c r="J120" s="22" t="s">
        <v>4</v>
      </c>
      <c r="K120" s="18" t="s">
        <v>19</v>
      </c>
      <c r="L120" s="11" t="str">
        <f>IFERROR(VLOOKUP(Tabel1[[#This Row],[Üürnik]],'Lepingu lisa'!$AW$3:$AX$22,2,FALSE),"")</f>
        <v>RUUTLI25PAIDE_19</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t="s">
        <v>224</v>
      </c>
      <c r="B121" s="19" t="s">
        <v>239</v>
      </c>
      <c r="C121" s="18" t="s">
        <v>70</v>
      </c>
      <c r="D121" s="18" t="s">
        <v>128</v>
      </c>
      <c r="E121" s="18" t="s">
        <v>129</v>
      </c>
      <c r="F121" s="54">
        <v>35.299999999999997</v>
      </c>
      <c r="G121" s="54"/>
      <c r="H121" s="18"/>
      <c r="I121" s="11" t="str">
        <f>LEFT(Tabel1[[#This Row],[Ruumi tüüp (TALO Tüüpruumide nimestik)]],2)</f>
        <v>21</v>
      </c>
      <c r="J121" s="22" t="s">
        <v>4</v>
      </c>
      <c r="K121" s="18" t="s">
        <v>19</v>
      </c>
      <c r="L121" s="11" t="str">
        <f>IFERROR(VLOOKUP(Tabel1[[#This Row],[Üürnik]],'Lepingu lisa'!$AW$3:$AX$22,2,FALSE),"")</f>
        <v>RUUTLI25PAIDE_19</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hidden="1" x14ac:dyDescent="0.25">
      <c r="A122" s="18" t="s">
        <v>224</v>
      </c>
      <c r="B122" s="19" t="s">
        <v>240</v>
      </c>
      <c r="C122" s="18" t="s">
        <v>70</v>
      </c>
      <c r="D122" s="18" t="s">
        <v>241</v>
      </c>
      <c r="E122" s="18" t="s">
        <v>242</v>
      </c>
      <c r="F122" s="54">
        <v>39.1</v>
      </c>
      <c r="G122" s="54"/>
      <c r="H122" s="18"/>
      <c r="I122" s="11" t="str">
        <f>LEFT(Tabel1[[#This Row],[Ruumi tüüp (TALO Tüüpruumide nimestik)]],2)</f>
        <v>84</v>
      </c>
      <c r="J122" s="22" t="s">
        <v>73</v>
      </c>
      <c r="K122" s="18"/>
      <c r="L122" s="11" t="str">
        <f>IFERROR(VLOOKUP(Tabel1[[#This Row],[Üürnik]],'Lepingu lisa'!$AW$3:$AX$22,2,FALSE),"")</f>
        <v/>
      </c>
      <c r="M122" s="11" t="str">
        <f>IFERROR(VLOOKUP(Tabel1[[#This Row],[Jaotus]],Tabelid!L:M,2,FALSE),"")</f>
        <v>FLOOR</v>
      </c>
      <c r="N122" s="11"/>
      <c r="O122" s="34"/>
      <c r="P122" s="34"/>
      <c r="Q122" s="34"/>
      <c r="R122" s="34"/>
      <c r="S122" s="34"/>
      <c r="T122" s="34"/>
      <c r="U122" s="34"/>
      <c r="V122" s="34"/>
      <c r="W122" s="34"/>
      <c r="X122" s="34"/>
      <c r="Y122" s="34"/>
      <c r="Z122" s="34"/>
      <c r="AA122" s="34"/>
      <c r="AB122" s="34"/>
      <c r="AC122" s="34"/>
      <c r="AD122" s="34"/>
      <c r="AE122" s="34"/>
      <c r="AF122" s="34"/>
      <c r="AG122" s="34"/>
    </row>
    <row r="123" spans="1:33" hidden="1" x14ac:dyDescent="0.25">
      <c r="A123" s="18" t="s">
        <v>224</v>
      </c>
      <c r="B123" s="19" t="s">
        <v>243</v>
      </c>
      <c r="C123" s="18" t="s">
        <v>70</v>
      </c>
      <c r="D123" s="18" t="s">
        <v>128</v>
      </c>
      <c r="E123" s="18" t="s">
        <v>129</v>
      </c>
      <c r="F123" s="54">
        <v>13.6</v>
      </c>
      <c r="G123" s="54"/>
      <c r="H123" s="18"/>
      <c r="I123" s="11" t="str">
        <f>LEFT(Tabel1[[#This Row],[Ruumi tüüp (TALO Tüüpruumide nimestik)]],2)</f>
        <v>21</v>
      </c>
      <c r="J123" s="22" t="s">
        <v>4</v>
      </c>
      <c r="K123" s="18" t="s">
        <v>23</v>
      </c>
      <c r="L123" s="11" t="str">
        <f>IFERROR(VLOOKUP(Tabel1[[#This Row],[Üürnik]],'Lepingu lisa'!$AW$3:$AX$22,2,FALSE),"")</f>
        <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hidden="1" x14ac:dyDescent="0.25">
      <c r="A124" s="18" t="s">
        <v>224</v>
      </c>
      <c r="B124" s="19" t="s">
        <v>244</v>
      </c>
      <c r="C124" s="18" t="s">
        <v>70</v>
      </c>
      <c r="D124" s="18" t="s">
        <v>128</v>
      </c>
      <c r="E124" s="18" t="s">
        <v>129</v>
      </c>
      <c r="F124" s="54">
        <v>11.1</v>
      </c>
      <c r="G124" s="54"/>
      <c r="H124" s="18"/>
      <c r="I124" s="11" t="str">
        <f>LEFT(Tabel1[[#This Row],[Ruumi tüüp (TALO Tüüpruumide nimestik)]],2)</f>
        <v>21</v>
      </c>
      <c r="J124" s="22" t="s">
        <v>4</v>
      </c>
      <c r="K124" s="18" t="s">
        <v>21</v>
      </c>
      <c r="L124" s="11" t="str">
        <f>IFERROR(VLOOKUP(Tabel1[[#This Row],[Üürnik]],'Lepingu lisa'!$AW$3:$AX$22,2,FALSE),"")</f>
        <v/>
      </c>
      <c r="M124" s="11" t="str">
        <f>IFERROR(VLOOKUP(Tabel1[[#This Row],[Jaotus]],Tabelid!L:M,2,FALSE),"")</f>
        <v>NONE</v>
      </c>
      <c r="N124" s="11"/>
      <c r="O124" s="34"/>
      <c r="P124" s="34"/>
      <c r="Q124" s="34"/>
      <c r="R124" s="34"/>
      <c r="S124" s="34"/>
      <c r="T124" s="34"/>
      <c r="U124" s="34"/>
      <c r="V124" s="34"/>
      <c r="W124" s="34"/>
      <c r="X124" s="34"/>
      <c r="Y124" s="34"/>
      <c r="Z124" s="34"/>
      <c r="AA124" s="34"/>
      <c r="AB124" s="34"/>
      <c r="AC124" s="34"/>
      <c r="AD124" s="34"/>
      <c r="AE124" s="34"/>
      <c r="AF124" s="34"/>
      <c r="AG124" s="34"/>
    </row>
    <row r="125" spans="1:33" hidden="1" x14ac:dyDescent="0.25">
      <c r="A125" s="18" t="s">
        <v>224</v>
      </c>
      <c r="B125" s="19" t="s">
        <v>245</v>
      </c>
      <c r="C125" s="18" t="s">
        <v>70</v>
      </c>
      <c r="D125" s="18" t="s">
        <v>128</v>
      </c>
      <c r="E125" s="18" t="s">
        <v>129</v>
      </c>
      <c r="F125" s="54">
        <v>10.5</v>
      </c>
      <c r="G125" s="54"/>
      <c r="H125" s="18"/>
      <c r="I125" s="11" t="str">
        <f>LEFT(Tabel1[[#This Row],[Ruumi tüüp (TALO Tüüpruumide nimestik)]],2)</f>
        <v>21</v>
      </c>
      <c r="J125" s="22" t="s">
        <v>4</v>
      </c>
      <c r="K125" s="18" t="s">
        <v>21</v>
      </c>
      <c r="L125" s="11" t="str">
        <f>IFERROR(VLOOKUP(Tabel1[[#This Row],[Üürnik]],'Lepingu lisa'!$AW$3:$AX$22,2,FALSE),"")</f>
        <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hidden="1" x14ac:dyDescent="0.25">
      <c r="A126" s="18" t="s">
        <v>224</v>
      </c>
      <c r="B126" s="19" t="s">
        <v>246</v>
      </c>
      <c r="C126" s="18" t="s">
        <v>70</v>
      </c>
      <c r="D126" s="18" t="s">
        <v>108</v>
      </c>
      <c r="E126" s="18" t="s">
        <v>109</v>
      </c>
      <c r="F126" s="54">
        <v>11.7</v>
      </c>
      <c r="G126" s="54"/>
      <c r="H126" s="18"/>
      <c r="I126" s="11" t="str">
        <f>LEFT(Tabel1[[#This Row],[Ruumi tüüp (TALO Tüüpruumide nimestik)]],2)</f>
        <v>91</v>
      </c>
      <c r="J126" s="22" t="s">
        <v>73</v>
      </c>
      <c r="K126" s="18"/>
      <c r="L126" s="11" t="str">
        <f>IFERROR(VLOOKUP(Tabel1[[#This Row],[Üürnik]],'Lepingu lisa'!$AW$3:$AX$22,2,FALSE),"")</f>
        <v/>
      </c>
      <c r="M126" s="11" t="str">
        <f>IFERROR(VLOOKUP(Tabel1[[#This Row],[Jaotus]],Tabelid!L:M,2,FALSE),"")</f>
        <v>FLOOR</v>
      </c>
      <c r="N126" s="11"/>
      <c r="O126" s="34"/>
      <c r="P126" s="34"/>
      <c r="Q126" s="34"/>
      <c r="R126" s="34"/>
      <c r="S126" s="34"/>
      <c r="T126" s="34"/>
      <c r="U126" s="34"/>
      <c r="V126" s="34"/>
      <c r="W126" s="34"/>
      <c r="X126" s="34"/>
      <c r="Y126" s="34"/>
      <c r="Z126" s="34"/>
      <c r="AA126" s="34"/>
      <c r="AB126" s="34"/>
      <c r="AC126" s="34"/>
      <c r="AD126" s="34"/>
      <c r="AE126" s="34"/>
      <c r="AF126" s="34"/>
      <c r="AG126" s="34"/>
    </row>
    <row r="127" spans="1:33" hidden="1" x14ac:dyDescent="0.25">
      <c r="A127" s="18" t="s">
        <v>224</v>
      </c>
      <c r="B127" s="19" t="s">
        <v>247</v>
      </c>
      <c r="C127" s="18" t="s">
        <v>70</v>
      </c>
      <c r="D127" s="18" t="s">
        <v>161</v>
      </c>
      <c r="E127" s="18" t="s">
        <v>109</v>
      </c>
      <c r="F127" s="54">
        <v>1.6</v>
      </c>
      <c r="G127" s="54"/>
      <c r="H127" s="18"/>
      <c r="I127" s="11" t="str">
        <f>LEFT(Tabel1[[#This Row],[Ruumi tüüp (TALO Tüüpruumide nimestik)]],2)</f>
        <v>91</v>
      </c>
      <c r="J127" s="22" t="s">
        <v>4</v>
      </c>
      <c r="K127" s="18" t="s">
        <v>21</v>
      </c>
      <c r="L127" s="11" t="str">
        <f>IFERROR(VLOOKUP(Tabel1[[#This Row],[Üürnik]],'Lepingu lisa'!$AW$3:$AX$22,2,FALSE),"")</f>
        <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hidden="1" x14ac:dyDescent="0.25">
      <c r="A128" s="18" t="s">
        <v>224</v>
      </c>
      <c r="B128" s="19" t="s">
        <v>248</v>
      </c>
      <c r="C128" s="18" t="s">
        <v>75</v>
      </c>
      <c r="D128" s="18" t="s">
        <v>112</v>
      </c>
      <c r="E128" s="18" t="s">
        <v>113</v>
      </c>
      <c r="F128" s="54">
        <v>160.4</v>
      </c>
      <c r="G128" s="54"/>
      <c r="H128" s="18"/>
      <c r="I128" s="11" t="str">
        <f>LEFT(Tabel1[[#This Row],[Ruumi tüüp (TALO Tüüpruumide nimestik)]],2)</f>
        <v>99</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hidden="1" x14ac:dyDescent="0.25">
      <c r="A129" s="18" t="s">
        <v>224</v>
      </c>
      <c r="B129" s="19" t="s">
        <v>249</v>
      </c>
      <c r="C129" s="18" t="s">
        <v>75</v>
      </c>
      <c r="D129" s="18" t="s">
        <v>250</v>
      </c>
      <c r="E129" s="18" t="s">
        <v>251</v>
      </c>
      <c r="F129" s="54">
        <v>13.1</v>
      </c>
      <c r="G129" s="54"/>
      <c r="H129" s="18"/>
      <c r="I129" s="11" t="str">
        <f>LEFT(Tabel1[[#This Row],[Ruumi tüüp (TALO Tüüpruumide nimestik)]],2)</f>
        <v>96</v>
      </c>
      <c r="J129" s="22"/>
      <c r="K129" s="18"/>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hidden="1" x14ac:dyDescent="0.25">
      <c r="A130" s="18" t="s">
        <v>31</v>
      </c>
      <c r="B130" s="19" t="s">
        <v>252</v>
      </c>
      <c r="C130" s="18" t="s">
        <v>95</v>
      </c>
      <c r="D130" s="18" t="s">
        <v>96</v>
      </c>
      <c r="E130" s="18" t="s">
        <v>97</v>
      </c>
      <c r="F130" s="54">
        <v>14.7</v>
      </c>
      <c r="G130" s="54"/>
      <c r="H130" s="18"/>
      <c r="I130" s="11" t="str">
        <f>LEFT(Tabel1[[#This Row],[Ruumi tüüp (TALO Tüüpruumide nimestik)]],2)</f>
        <v>92</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t="s">
        <v>31</v>
      </c>
      <c r="B131" s="19" t="s">
        <v>253</v>
      </c>
      <c r="C131" s="18" t="s">
        <v>70</v>
      </c>
      <c r="D131" s="18" t="s">
        <v>143</v>
      </c>
      <c r="E131" s="18" t="s">
        <v>144</v>
      </c>
      <c r="F131" s="54">
        <v>11.4</v>
      </c>
      <c r="G131" s="54"/>
      <c r="H131" s="18"/>
      <c r="I131" s="11" t="str">
        <f>LEFT(Tabel1[[#This Row],[Ruumi tüüp (TALO Tüüpruumide nimestik)]],2)</f>
        <v>23</v>
      </c>
      <c r="J131" s="22" t="s">
        <v>4</v>
      </c>
      <c r="K131" s="18" t="s">
        <v>19</v>
      </c>
      <c r="L131" s="11" t="str">
        <f>IFERROR(VLOOKUP(Tabel1[[#This Row],[Üürnik]],'Lepingu lisa'!$AW$3:$AX$22,2,FALSE),"")</f>
        <v>RUUTLI25PAIDE_19</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t="s">
        <v>31</v>
      </c>
      <c r="B132" s="19" t="s">
        <v>254</v>
      </c>
      <c r="C132" s="18" t="s">
        <v>70</v>
      </c>
      <c r="D132" s="18" t="s">
        <v>200</v>
      </c>
      <c r="E132" s="18" t="s">
        <v>129</v>
      </c>
      <c r="F132" s="54">
        <v>101.3</v>
      </c>
      <c r="G132" s="54"/>
      <c r="H132" s="18"/>
      <c r="I132" s="11" t="str">
        <f>LEFT(Tabel1[[#This Row],[Ruumi tüüp (TALO Tüüpruumide nimestik)]],2)</f>
        <v>21</v>
      </c>
      <c r="J132" s="22" t="s">
        <v>4</v>
      </c>
      <c r="K132" s="18" t="s">
        <v>19</v>
      </c>
      <c r="L132" s="11" t="str">
        <f>IFERROR(VLOOKUP(Tabel1[[#This Row],[Üürnik]],'Lepingu lisa'!$AW$3:$AX$22,2,FALSE),"")</f>
        <v>RUUTLI25PAIDE_19</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t="s">
        <v>31</v>
      </c>
      <c r="B133" s="19" t="s">
        <v>255</v>
      </c>
      <c r="C133" s="18" t="s">
        <v>70</v>
      </c>
      <c r="D133" s="18" t="s">
        <v>192</v>
      </c>
      <c r="E133" s="18" t="s">
        <v>193</v>
      </c>
      <c r="F133" s="54">
        <v>31.8</v>
      </c>
      <c r="G133" s="54"/>
      <c r="H133" s="18"/>
      <c r="I133" s="11" t="str">
        <f>LEFT(Tabel1[[#This Row],[Ruumi tüüp (TALO Tüüpruumide nimestik)]],2)</f>
        <v>75</v>
      </c>
      <c r="J133" s="22" t="s">
        <v>4</v>
      </c>
      <c r="K133" s="18" t="s">
        <v>19</v>
      </c>
      <c r="L133" s="11" t="str">
        <f>IFERROR(VLOOKUP(Tabel1[[#This Row],[Üürnik]],'Lepingu lisa'!$AW$3:$AX$22,2,FALSE),"")</f>
        <v>RUUTLI25PAIDE_19</v>
      </c>
      <c r="M133" s="11" t="str">
        <f>IFERROR(VLOOKUP(Tabel1[[#This Row],[Jaotus]],Tabelid!L:M,2,FALSE),"")</f>
        <v>NONE</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t="s">
        <v>31</v>
      </c>
      <c r="B134" s="19" t="s">
        <v>256</v>
      </c>
      <c r="C134" s="18" t="s">
        <v>70</v>
      </c>
      <c r="D134" s="18" t="s">
        <v>233</v>
      </c>
      <c r="E134" s="18" t="s">
        <v>234</v>
      </c>
      <c r="F134" s="54">
        <v>5.0999999999999996</v>
      </c>
      <c r="G134" s="54"/>
      <c r="H134" s="18"/>
      <c r="I134" s="11" t="str">
        <f>LEFT(Tabel1[[#This Row],[Ruumi tüüp (TALO Tüüpruumide nimestik)]],2)</f>
        <v>62</v>
      </c>
      <c r="J134" s="22" t="s">
        <v>4</v>
      </c>
      <c r="K134" s="18" t="s">
        <v>19</v>
      </c>
      <c r="L134" s="11" t="str">
        <f>IFERROR(VLOOKUP(Tabel1[[#This Row],[Üürnik]],'Lepingu lisa'!$AW$3:$AX$22,2,FALSE),"")</f>
        <v>RUUTLI25PAIDE_19</v>
      </c>
      <c r="M134" s="11" t="str">
        <f>IFERROR(VLOOKUP(Tabel1[[#This Row],[Jaotus]],Tabelid!L:M,2,FALSE),"")</f>
        <v>NONE</v>
      </c>
      <c r="N134" s="11"/>
      <c r="O134" s="34"/>
      <c r="P134" s="34"/>
      <c r="Q134" s="34"/>
      <c r="R134" s="34"/>
      <c r="S134" s="34"/>
      <c r="T134" s="34"/>
      <c r="U134" s="34"/>
      <c r="V134" s="34"/>
      <c r="W134" s="34"/>
      <c r="X134" s="34"/>
      <c r="Y134" s="34"/>
      <c r="Z134" s="34"/>
      <c r="AA134" s="34"/>
      <c r="AB134" s="34"/>
      <c r="AC134" s="34"/>
      <c r="AD134" s="34"/>
      <c r="AE134" s="34"/>
      <c r="AF134" s="34"/>
      <c r="AG134" s="34"/>
    </row>
    <row r="135" spans="1:33" hidden="1" x14ac:dyDescent="0.25">
      <c r="A135" s="18" t="s">
        <v>31</v>
      </c>
      <c r="B135" s="19" t="s">
        <v>257</v>
      </c>
      <c r="C135" s="18" t="s">
        <v>95</v>
      </c>
      <c r="D135" s="18" t="s">
        <v>96</v>
      </c>
      <c r="E135" s="18" t="s">
        <v>97</v>
      </c>
      <c r="F135" s="54">
        <v>16.100000000000001</v>
      </c>
      <c r="G135" s="54"/>
      <c r="H135" s="18"/>
      <c r="I135" s="11" t="str">
        <f>LEFT(Tabel1[[#This Row],[Ruumi tüüp (TALO Tüüpruumide nimestik)]],2)</f>
        <v>92</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hidden="1" x14ac:dyDescent="0.25">
      <c r="A136" s="18" t="s">
        <v>31</v>
      </c>
      <c r="B136" s="19" t="s">
        <v>258</v>
      </c>
      <c r="C136" s="18" t="s">
        <v>70</v>
      </c>
      <c r="D136" s="18" t="s">
        <v>83</v>
      </c>
      <c r="E136" s="18" t="s">
        <v>84</v>
      </c>
      <c r="F136" s="54">
        <v>1.6</v>
      </c>
      <c r="G136" s="54"/>
      <c r="H136" s="18"/>
      <c r="I136" s="11" t="str">
        <f>LEFT(Tabel1[[#This Row],[Ruumi tüüp (TALO Tüüpruumide nimestik)]],2)</f>
        <v>73</v>
      </c>
      <c r="J136" s="22" t="s">
        <v>73</v>
      </c>
      <c r="K136" s="18"/>
      <c r="L136" s="11" t="str">
        <f>IFERROR(VLOOKUP(Tabel1[[#This Row],[Üürnik]],'Lepingu lisa'!$AW$3:$AX$22,2,FALSE),"")</f>
        <v/>
      </c>
      <c r="M136" s="11" t="str">
        <f>IFERROR(VLOOKUP(Tabel1[[#This Row],[Jaotus]],Tabelid!L:M,2,FALSE),"")</f>
        <v>FLOOR</v>
      </c>
      <c r="N136" s="11"/>
      <c r="O136" s="34"/>
      <c r="P136" s="34"/>
      <c r="Q136" s="34"/>
      <c r="R136" s="34"/>
      <c r="S136" s="34"/>
      <c r="T136" s="34"/>
      <c r="U136" s="34"/>
      <c r="V136" s="34"/>
      <c r="W136" s="34"/>
      <c r="X136" s="34"/>
      <c r="Y136" s="34"/>
      <c r="Z136" s="34"/>
      <c r="AA136" s="34"/>
      <c r="AB136" s="34"/>
      <c r="AC136" s="34"/>
      <c r="AD136" s="34"/>
      <c r="AE136" s="34"/>
      <c r="AF136" s="34"/>
      <c r="AG136" s="34"/>
    </row>
    <row r="137" spans="1:33" hidden="1" x14ac:dyDescent="0.25">
      <c r="A137" s="18" t="s">
        <v>31</v>
      </c>
      <c r="B137" s="19" t="s">
        <v>259</v>
      </c>
      <c r="C137" s="18" t="s">
        <v>70</v>
      </c>
      <c r="D137" s="18" t="s">
        <v>143</v>
      </c>
      <c r="E137" s="18" t="s">
        <v>144</v>
      </c>
      <c r="F137" s="54">
        <v>3.3</v>
      </c>
      <c r="G137" s="54"/>
      <c r="H137" s="18"/>
      <c r="I137" s="11" t="str">
        <f>LEFT(Tabel1[[#This Row],[Ruumi tüüp (TALO Tüüpruumide nimestik)]],2)</f>
        <v>23</v>
      </c>
      <c r="J137" s="22" t="s">
        <v>4</v>
      </c>
      <c r="K137" s="18" t="s">
        <v>81</v>
      </c>
      <c r="L137" s="11" t="str">
        <f>IFERROR(VLOOKUP(Tabel1[[#This Row],[Üürnik]],'Lepingu lisa'!$AW$3:$AX$22,2,FALSE),"")</f>
        <v/>
      </c>
      <c r="M137" s="11" t="str">
        <f>IFERROR(VLOOKUP(Tabel1[[#This Row],[Jaotus]],Tabelid!L:M,2,FALSE),"")</f>
        <v>NONE</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t="s">
        <v>31</v>
      </c>
      <c r="B138" s="19" t="s">
        <v>260</v>
      </c>
      <c r="C138" s="18" t="s">
        <v>70</v>
      </c>
      <c r="D138" s="18" t="s">
        <v>261</v>
      </c>
      <c r="E138" s="18" t="s">
        <v>262</v>
      </c>
      <c r="F138" s="54">
        <v>4.9000000000000004</v>
      </c>
      <c r="G138" s="54"/>
      <c r="H138" s="18"/>
      <c r="I138" s="11" t="str">
        <f>LEFT(Tabel1[[#This Row],[Ruumi tüüp (TALO Tüüpruumide nimestik)]],2)</f>
        <v>74</v>
      </c>
      <c r="J138" s="22" t="s">
        <v>4</v>
      </c>
      <c r="K138" s="18" t="s">
        <v>19</v>
      </c>
      <c r="L138" s="11" t="str">
        <f>IFERROR(VLOOKUP(Tabel1[[#This Row],[Üürnik]],'Lepingu lisa'!$AW$3:$AX$22,2,FALSE),"")</f>
        <v>RUUTLI25PAIDE_19</v>
      </c>
      <c r="M138" s="11" t="str">
        <f>IFERROR(VLOOKUP(Tabel1[[#This Row],[Jaotus]],Tabelid!L:M,2,FALSE),"")</f>
        <v>NONE</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t="s">
        <v>31</v>
      </c>
      <c r="B139" s="19" t="s">
        <v>263</v>
      </c>
      <c r="C139" s="18" t="s">
        <v>70</v>
      </c>
      <c r="D139" s="18" t="s">
        <v>79</v>
      </c>
      <c r="E139" s="18" t="s">
        <v>80</v>
      </c>
      <c r="F139" s="54">
        <v>6.2</v>
      </c>
      <c r="G139" s="54"/>
      <c r="H139" s="18"/>
      <c r="I139" s="11" t="str">
        <f>LEFT(Tabel1[[#This Row],[Ruumi tüüp (TALO Tüüpruumide nimestik)]],2)</f>
        <v>72</v>
      </c>
      <c r="J139" s="22" t="s">
        <v>4</v>
      </c>
      <c r="K139" s="18" t="s">
        <v>19</v>
      </c>
      <c r="L139" s="11" t="str">
        <f>IFERROR(VLOOKUP(Tabel1[[#This Row],[Üürnik]],'Lepingu lisa'!$AW$3:$AX$22,2,FALSE),"")</f>
        <v>RUUTLI25PAIDE_19</v>
      </c>
      <c r="M139" s="11" t="str">
        <f>IFERROR(VLOOKUP(Tabel1[[#This Row],[Jaotus]],Tabelid!L:M,2,FALSE),"")</f>
        <v>NONE</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t="s">
        <v>31</v>
      </c>
      <c r="B140" s="19" t="s">
        <v>264</v>
      </c>
      <c r="C140" s="18" t="s">
        <v>70</v>
      </c>
      <c r="D140" s="18" t="s">
        <v>265</v>
      </c>
      <c r="E140" s="18" t="s">
        <v>266</v>
      </c>
      <c r="F140" s="54">
        <v>8.8000000000000007</v>
      </c>
      <c r="G140" s="54"/>
      <c r="H140" s="18"/>
      <c r="I140" s="11" t="str">
        <f>LEFT(Tabel1[[#This Row],[Ruumi tüüp (TALO Tüüpruumide nimestik)]],2)</f>
        <v>71</v>
      </c>
      <c r="J140" s="22" t="s">
        <v>4</v>
      </c>
      <c r="K140" s="18" t="s">
        <v>19</v>
      </c>
      <c r="L140" s="11" t="str">
        <f>IFERROR(VLOOKUP(Tabel1[[#This Row],[Üürnik]],'Lepingu lisa'!$AW$3:$AX$22,2,FALSE),"")</f>
        <v>RUUTLI25PAIDE_19</v>
      </c>
      <c r="M140" s="11" t="str">
        <f>IFERROR(VLOOKUP(Tabel1[[#This Row],[Jaotus]],Tabelid!L:M,2,FALSE),"")</f>
        <v>NONE</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t="s">
        <v>31</v>
      </c>
      <c r="B141" s="19" t="s">
        <v>267</v>
      </c>
      <c r="C141" s="18" t="s">
        <v>70</v>
      </c>
      <c r="D141" s="18" t="s">
        <v>143</v>
      </c>
      <c r="E141" s="18" t="s">
        <v>144</v>
      </c>
      <c r="F141" s="54">
        <v>11.1</v>
      </c>
      <c r="G141" s="54"/>
      <c r="H141" s="18"/>
      <c r="I141" s="11" t="str">
        <f>LEFT(Tabel1[[#This Row],[Ruumi tüüp (TALO Tüüpruumide nimestik)]],2)</f>
        <v>23</v>
      </c>
      <c r="J141" s="22" t="s">
        <v>4</v>
      </c>
      <c r="K141" s="18" t="s">
        <v>19</v>
      </c>
      <c r="L141" s="11" t="str">
        <f>IFERROR(VLOOKUP(Tabel1[[#This Row],[Üürnik]],'Lepingu lisa'!$AW$3:$AX$22,2,FALSE),"")</f>
        <v>RUUTLI25PAIDE_19</v>
      </c>
      <c r="M141" s="11" t="str">
        <f>IFERROR(VLOOKUP(Tabel1[[#This Row],[Jaotus]],Tabelid!L:M,2,FALSE),"")</f>
        <v>NONE</v>
      </c>
      <c r="N141" s="11"/>
      <c r="O141" s="34"/>
      <c r="P141" s="34"/>
      <c r="Q141" s="34"/>
      <c r="R141" s="34"/>
      <c r="S141" s="34"/>
      <c r="T141" s="34"/>
      <c r="U141" s="34"/>
      <c r="V141" s="34"/>
      <c r="W141" s="34"/>
      <c r="X141" s="34"/>
      <c r="Y141" s="34"/>
      <c r="Z141" s="34"/>
      <c r="AA141" s="34"/>
      <c r="AB141" s="34"/>
      <c r="AC141" s="34"/>
      <c r="AD141" s="34"/>
      <c r="AE141" s="34"/>
      <c r="AF141" s="34"/>
      <c r="AG141" s="34"/>
    </row>
    <row r="142" spans="1:33" hidden="1" x14ac:dyDescent="0.25">
      <c r="A142" s="18" t="s">
        <v>31</v>
      </c>
      <c r="B142" s="19" t="s">
        <v>268</v>
      </c>
      <c r="C142" s="18" t="s">
        <v>75</v>
      </c>
      <c r="D142" s="18" t="s">
        <v>250</v>
      </c>
      <c r="E142" s="18" t="s">
        <v>251</v>
      </c>
      <c r="F142" s="54">
        <v>5.5</v>
      </c>
      <c r="G142" s="54"/>
      <c r="H142" s="18"/>
      <c r="I142" s="11" t="str">
        <f>LEFT(Tabel1[[#This Row],[Ruumi tüüp (TALO Tüüpruumide nimestik)]],2)</f>
        <v>96</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hidden="1" x14ac:dyDescent="0.25">
      <c r="A143" s="18" t="s">
        <v>114</v>
      </c>
      <c r="B143" s="19" t="s">
        <v>269</v>
      </c>
      <c r="C143" s="18" t="s">
        <v>70</v>
      </c>
      <c r="D143" s="18" t="s">
        <v>128</v>
      </c>
      <c r="E143" s="18" t="s">
        <v>129</v>
      </c>
      <c r="F143" s="54">
        <v>11.8</v>
      </c>
      <c r="G143" s="54"/>
      <c r="H143" s="18"/>
      <c r="I143" s="11" t="str">
        <f>LEFT(Tabel1[[#This Row],[Ruumi tüüp (TALO Tüüpruumide nimestik)]],2)</f>
        <v>21</v>
      </c>
      <c r="J143" s="22" t="s">
        <v>4</v>
      </c>
      <c r="K143" s="18" t="s">
        <v>12</v>
      </c>
      <c r="L143" s="11" t="str">
        <f>IFERROR(VLOOKUP(Tabel1[[#This Row],[Üürnik]],'Lepingu lisa'!$AW$3:$AX$22,2,FALSE),"")</f>
        <v/>
      </c>
      <c r="M143" s="11" t="str">
        <f>IFERROR(VLOOKUP(Tabel1[[#This Row],[Jaotus]],Tabelid!L:M,2,FALSE),"")</f>
        <v>NONE</v>
      </c>
      <c r="N143" s="11"/>
      <c r="O143" s="34"/>
      <c r="P143" s="34"/>
      <c r="Q143" s="34"/>
      <c r="R143" s="34"/>
      <c r="S143" s="34"/>
      <c r="T143" s="34"/>
      <c r="U143" s="34"/>
      <c r="V143" s="34"/>
      <c r="W143" s="34"/>
      <c r="X143" s="34"/>
      <c r="Y143" s="34"/>
      <c r="Z143" s="34"/>
      <c r="AA143" s="34"/>
      <c r="AB143" s="34"/>
      <c r="AC143" s="34"/>
      <c r="AD143" s="34"/>
      <c r="AE143" s="34"/>
      <c r="AF143" s="34"/>
      <c r="AG143" s="34"/>
    </row>
    <row r="144" spans="1:33" hidden="1" x14ac:dyDescent="0.25">
      <c r="A144" s="18" t="s">
        <v>114</v>
      </c>
      <c r="B144" s="19" t="s">
        <v>270</v>
      </c>
      <c r="C144" s="18" t="s">
        <v>70</v>
      </c>
      <c r="D144" s="18" t="s">
        <v>128</v>
      </c>
      <c r="E144" s="18" t="s">
        <v>129</v>
      </c>
      <c r="F144" s="54">
        <v>5.4</v>
      </c>
      <c r="G144" s="54"/>
      <c r="H144" s="18"/>
      <c r="I144" s="11" t="str">
        <f>LEFT(Tabel1[[#This Row],[Ruumi tüüp (TALO Tüüpruumide nimestik)]],2)</f>
        <v>21</v>
      </c>
      <c r="J144" s="22" t="s">
        <v>4</v>
      </c>
      <c r="K144" s="18" t="s">
        <v>13</v>
      </c>
      <c r="L144" s="11" t="str">
        <f>IFERROR(VLOOKUP(Tabel1[[#This Row],[Üürnik]],'Lepingu lisa'!$AW$3:$AX$22,2,FALSE),"")</f>
        <v/>
      </c>
      <c r="M144" s="11" t="str">
        <f>IFERROR(VLOOKUP(Tabel1[[#This Row],[Jaotus]],Tabelid!L:M,2,FALSE),"")</f>
        <v>NONE</v>
      </c>
      <c r="N144" s="11"/>
      <c r="O144" s="34"/>
      <c r="P144" s="34"/>
      <c r="Q144" s="34"/>
      <c r="R144" s="34"/>
      <c r="S144" s="34"/>
      <c r="T144" s="34"/>
      <c r="U144" s="34"/>
      <c r="V144" s="34"/>
      <c r="W144" s="34"/>
      <c r="X144" s="34"/>
      <c r="Y144" s="34"/>
      <c r="Z144" s="34"/>
      <c r="AA144" s="34"/>
      <c r="AB144" s="34"/>
      <c r="AC144" s="34"/>
      <c r="AD144" s="34"/>
      <c r="AE144" s="34"/>
      <c r="AF144" s="34"/>
      <c r="AG144" s="34"/>
    </row>
    <row r="145" spans="1:33" hidden="1" x14ac:dyDescent="0.25">
      <c r="A145" s="18" t="s">
        <v>224</v>
      </c>
      <c r="B145" s="19" t="s">
        <v>271</v>
      </c>
      <c r="C145" s="18" t="s">
        <v>70</v>
      </c>
      <c r="D145" s="18" t="s">
        <v>128</v>
      </c>
      <c r="E145" s="18" t="s">
        <v>129</v>
      </c>
      <c r="F145" s="54">
        <v>16.600000000000001</v>
      </c>
      <c r="G145" s="54"/>
      <c r="H145" s="18"/>
      <c r="I145" s="11" t="str">
        <f>LEFT(Tabel1[[#This Row],[Ruumi tüüp (TALO Tüüpruumide nimestik)]],2)</f>
        <v>21</v>
      </c>
      <c r="J145" s="22" t="s">
        <v>4</v>
      </c>
      <c r="K145" s="18" t="s">
        <v>21</v>
      </c>
      <c r="L145" s="11" t="str">
        <f>IFERROR(VLOOKUP(Tabel1[[#This Row],[Üürnik]],'Lepingu lisa'!$AW$3:$AX$22,2,FALSE),"")</f>
        <v/>
      </c>
      <c r="M145" s="11" t="str">
        <f>IFERROR(VLOOKUP(Tabel1[[#This Row],[Jaotus]],Tabelid!L:M,2,FALSE),"")</f>
        <v>NONE</v>
      </c>
      <c r="N145" s="11"/>
      <c r="O145" s="34"/>
      <c r="P145" s="34"/>
      <c r="Q145" s="34"/>
      <c r="R145" s="34"/>
      <c r="S145" s="34"/>
      <c r="T145" s="34"/>
      <c r="U145" s="34"/>
      <c r="V145" s="34"/>
      <c r="W145" s="34"/>
      <c r="X145" s="34"/>
      <c r="Y145" s="34"/>
      <c r="Z145" s="34"/>
      <c r="AA145" s="34"/>
      <c r="AB145" s="34"/>
      <c r="AC145" s="34"/>
      <c r="AD145" s="34"/>
      <c r="AE145" s="34"/>
      <c r="AF145" s="34"/>
      <c r="AG145" s="34"/>
    </row>
    <row r="146" spans="1:33" hidden="1" x14ac:dyDescent="0.25">
      <c r="A146" s="18" t="s">
        <v>114</v>
      </c>
      <c r="B146" s="19" t="s">
        <v>272</v>
      </c>
      <c r="C146" s="18" t="s">
        <v>70</v>
      </c>
      <c r="D146" s="18" t="s">
        <v>108</v>
      </c>
      <c r="E146" s="18" t="s">
        <v>109</v>
      </c>
      <c r="F146" s="54">
        <v>22.9</v>
      </c>
      <c r="G146" s="54"/>
      <c r="H146" s="18"/>
      <c r="I146" s="11" t="str">
        <f>LEFT(Tabel1[[#This Row],[Ruumi tüüp (TALO Tüüpruumide nimestik)]],2)</f>
        <v>91</v>
      </c>
      <c r="J146" s="22" t="s">
        <v>4</v>
      </c>
      <c r="K146" s="18" t="s">
        <v>13</v>
      </c>
      <c r="L146" s="11" t="str">
        <f>IFERROR(VLOOKUP(Tabel1[[#This Row],[Üürnik]],'Lepingu lisa'!$AW$3:$AX$22,2,FALSE),"")</f>
        <v/>
      </c>
      <c r="M146" s="11" t="str">
        <f>IFERROR(VLOOKUP(Tabel1[[#This Row],[Jaotus]],Tabelid!L:M,2,FALSE),"")</f>
        <v>NONE</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t="s">
        <v>31</v>
      </c>
      <c r="B147" s="19" t="s">
        <v>273</v>
      </c>
      <c r="C147" s="18" t="s">
        <v>70</v>
      </c>
      <c r="D147" s="18" t="s">
        <v>108</v>
      </c>
      <c r="E147" s="18" t="s">
        <v>109</v>
      </c>
      <c r="F147" s="54">
        <v>17.7</v>
      </c>
      <c r="G147" s="54"/>
      <c r="H147" s="18"/>
      <c r="I147" s="11" t="str">
        <f>LEFT(Tabel1[[#This Row],[Ruumi tüüp (TALO Tüüpruumide nimestik)]],2)</f>
        <v>91</v>
      </c>
      <c r="J147" s="22" t="s">
        <v>4</v>
      </c>
      <c r="K147" s="18" t="s">
        <v>19</v>
      </c>
      <c r="L147" s="11" t="str">
        <f>IFERROR(VLOOKUP(Tabel1[[#This Row],[Üürnik]],'Lepingu lisa'!$AW$3:$AX$22,2,FALSE),"")</f>
        <v>RUUTLI25PAIDE_19</v>
      </c>
      <c r="M147" s="11" t="str">
        <f>IFERROR(VLOOKUP(Tabel1[[#This Row],[Jaotus]],Tabelid!L:M,2,FALSE),"")</f>
        <v>NONE</v>
      </c>
      <c r="N147" s="11"/>
      <c r="O147" s="34"/>
      <c r="P147" s="34"/>
      <c r="Q147" s="34"/>
      <c r="R147" s="34"/>
      <c r="S147" s="34"/>
      <c r="T147" s="34"/>
      <c r="U147" s="34"/>
      <c r="V147" s="34"/>
      <c r="W147" s="34"/>
      <c r="X147" s="34"/>
      <c r="Y147" s="34"/>
      <c r="Z147" s="34"/>
      <c r="AA147" s="34"/>
      <c r="AB147" s="34"/>
      <c r="AC147" s="34"/>
      <c r="AD147" s="34"/>
      <c r="AE147" s="34"/>
      <c r="AF147" s="34"/>
      <c r="AG147" s="34"/>
    </row>
    <row r="148" spans="1:33" hidden="1" x14ac:dyDescent="0.25">
      <c r="A148" s="18"/>
      <c r="B148" s="19"/>
      <c r="C148" s="18"/>
      <c r="D148" s="18"/>
      <c r="E148" s="18"/>
      <c r="F148" s="54"/>
      <c r="G148" s="54"/>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hidden="1" x14ac:dyDescent="0.25">
      <c r="A149" s="18"/>
      <c r="B149" s="19"/>
      <c r="C149" s="18"/>
      <c r="D149" s="18"/>
      <c r="E149" s="18"/>
      <c r="F149" s="54"/>
      <c r="G149" s="54"/>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hidden="1" x14ac:dyDescent="0.25">
      <c r="A150" s="18"/>
      <c r="B150" s="19"/>
      <c r="C150" s="18"/>
      <c r="D150" s="18"/>
      <c r="E150" s="18"/>
      <c r="F150" s="54"/>
      <c r="G150" s="54"/>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hidden="1" x14ac:dyDescent="0.25">
      <c r="A151" s="18"/>
      <c r="B151" s="19"/>
      <c r="C151" s="18"/>
      <c r="D151" s="18"/>
      <c r="E151" s="18"/>
      <c r="F151" s="54"/>
      <c r="G151" s="54"/>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hidden="1" x14ac:dyDescent="0.25">
      <c r="A152" s="18"/>
      <c r="B152" s="19"/>
      <c r="C152" s="18"/>
      <c r="D152" s="18"/>
      <c r="E152" s="18"/>
      <c r="F152" s="54"/>
      <c r="G152" s="54"/>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hidden="1" x14ac:dyDescent="0.25">
      <c r="A153" s="18"/>
      <c r="B153" s="19"/>
      <c r="C153" s="18"/>
      <c r="D153" s="18"/>
      <c r="E153" s="18"/>
      <c r="F153" s="54"/>
      <c r="G153" s="54"/>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hidden="1" x14ac:dyDescent="0.25">
      <c r="A154" s="18"/>
      <c r="B154" s="19"/>
      <c r="C154" s="18"/>
      <c r="D154" s="18"/>
      <c r="E154" s="18"/>
      <c r="F154" s="54"/>
      <c r="G154" s="54"/>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hidden="1" x14ac:dyDescent="0.25">
      <c r="A155" s="18"/>
      <c r="B155" s="19"/>
      <c r="C155" s="18"/>
      <c r="D155" s="18"/>
      <c r="E155" s="18"/>
      <c r="F155" s="54"/>
      <c r="G155" s="54"/>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hidden="1" x14ac:dyDescent="0.25">
      <c r="A156" s="18"/>
      <c r="B156" s="19"/>
      <c r="C156" s="18"/>
      <c r="D156" s="18"/>
      <c r="E156" s="18"/>
      <c r="F156" s="54"/>
      <c r="G156" s="54"/>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hidden="1" x14ac:dyDescent="0.25">
      <c r="A157" s="18"/>
      <c r="B157" s="19"/>
      <c r="C157" s="18"/>
      <c r="D157" s="18"/>
      <c r="E157" s="18"/>
      <c r="F157" s="54"/>
      <c r="G157" s="54"/>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hidden="1" x14ac:dyDescent="0.25">
      <c r="A158" s="18"/>
      <c r="B158" s="19"/>
      <c r="C158" s="18"/>
      <c r="D158" s="18"/>
      <c r="E158" s="18"/>
      <c r="F158" s="54"/>
      <c r="G158" s="54"/>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hidden="1" x14ac:dyDescent="0.25">
      <c r="A159" s="18"/>
      <c r="B159" s="19"/>
      <c r="C159" s="18"/>
      <c r="D159" s="18"/>
      <c r="E159" s="18"/>
      <c r="F159" s="54"/>
      <c r="G159" s="54"/>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hidden="1" x14ac:dyDescent="0.25">
      <c r="A160" s="18"/>
      <c r="B160" s="19"/>
      <c r="C160" s="18"/>
      <c r="D160" s="18"/>
      <c r="E160" s="18"/>
      <c r="F160" s="54"/>
      <c r="G160" s="54"/>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hidden="1" x14ac:dyDescent="0.25">
      <c r="A161" s="18"/>
      <c r="B161" s="19"/>
      <c r="C161" s="18"/>
      <c r="D161" s="18"/>
      <c r="E161" s="18"/>
      <c r="F161" s="54"/>
      <c r="G161" s="54"/>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hidden="1" x14ac:dyDescent="0.25">
      <c r="A162" s="18"/>
      <c r="B162" s="19"/>
      <c r="C162" s="18"/>
      <c r="D162" s="18"/>
      <c r="E162" s="18"/>
      <c r="F162" s="54"/>
      <c r="G162" s="54"/>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hidden="1" x14ac:dyDescent="0.25">
      <c r="A163" s="18"/>
      <c r="B163" s="19"/>
      <c r="C163" s="18"/>
      <c r="D163" s="18"/>
      <c r="E163" s="18"/>
      <c r="F163" s="54"/>
      <c r="G163" s="54"/>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hidden="1" x14ac:dyDescent="0.25">
      <c r="A164" s="18"/>
      <c r="B164" s="19"/>
      <c r="C164" s="18"/>
      <c r="D164" s="18"/>
      <c r="E164" s="18"/>
      <c r="F164" s="54"/>
      <c r="G164" s="54"/>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hidden="1" x14ac:dyDescent="0.25">
      <c r="A165" s="18"/>
      <c r="B165" s="19"/>
      <c r="C165" s="18"/>
      <c r="D165" s="18"/>
      <c r="E165" s="18"/>
      <c r="F165" s="54"/>
      <c r="G165" s="54"/>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hidden="1" x14ac:dyDescent="0.25">
      <c r="A166" s="18"/>
      <c r="B166" s="19"/>
      <c r="C166" s="18"/>
      <c r="D166" s="18"/>
      <c r="E166" s="18"/>
      <c r="F166" s="54"/>
      <c r="G166" s="54"/>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hidden="1" x14ac:dyDescent="0.25">
      <c r="A167" s="18"/>
      <c r="B167" s="19"/>
      <c r="C167" s="18"/>
      <c r="D167" s="18"/>
      <c r="E167" s="18"/>
      <c r="F167" s="54"/>
      <c r="G167" s="54"/>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hidden="1" x14ac:dyDescent="0.25">
      <c r="A168" s="18"/>
      <c r="B168" s="19"/>
      <c r="C168" s="18"/>
      <c r="D168" s="18"/>
      <c r="E168" s="18"/>
      <c r="F168" s="54"/>
      <c r="G168" s="54"/>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hidden="1" x14ac:dyDescent="0.25">
      <c r="A169" s="18"/>
      <c r="B169" s="19"/>
      <c r="C169" s="18"/>
      <c r="D169" s="18"/>
      <c r="E169" s="18"/>
      <c r="F169" s="54"/>
      <c r="G169" s="54"/>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hidden="1" x14ac:dyDescent="0.25">
      <c r="A170" s="18"/>
      <c r="B170" s="19"/>
      <c r="C170" s="18"/>
      <c r="D170" s="18"/>
      <c r="E170" s="18"/>
      <c r="F170" s="54"/>
      <c r="G170" s="54"/>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hidden="1" x14ac:dyDescent="0.25">
      <c r="A171" s="18"/>
      <c r="B171" s="19"/>
      <c r="C171" s="18"/>
      <c r="D171" s="18"/>
      <c r="E171" s="18"/>
      <c r="F171" s="54"/>
      <c r="G171" s="54"/>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hidden="1" x14ac:dyDescent="0.25">
      <c r="A172" s="18"/>
      <c r="B172" s="19"/>
      <c r="C172" s="18"/>
      <c r="D172" s="18"/>
      <c r="E172" s="18"/>
      <c r="F172" s="54"/>
      <c r="G172" s="54"/>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hidden="1" x14ac:dyDescent="0.25">
      <c r="A173" s="18"/>
      <c r="B173" s="19"/>
      <c r="C173" s="18"/>
      <c r="D173" s="18"/>
      <c r="E173" s="18"/>
      <c r="F173" s="54"/>
      <c r="G173" s="54"/>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hidden="1" x14ac:dyDescent="0.25">
      <c r="A174" s="18"/>
      <c r="B174" s="19"/>
      <c r="C174" s="18"/>
      <c r="D174" s="18"/>
      <c r="E174" s="18"/>
      <c r="F174" s="54"/>
      <c r="G174" s="54"/>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hidden="1" x14ac:dyDescent="0.25">
      <c r="A175" s="18"/>
      <c r="B175" s="19"/>
      <c r="C175" s="18"/>
      <c r="D175" s="18"/>
      <c r="E175" s="18"/>
      <c r="F175" s="54"/>
      <c r="G175" s="54"/>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hidden="1" x14ac:dyDescent="0.25">
      <c r="A176" s="18"/>
      <c r="B176" s="19"/>
      <c r="C176" s="18"/>
      <c r="D176" s="18"/>
      <c r="E176" s="18"/>
      <c r="F176" s="54"/>
      <c r="G176" s="54"/>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hidden="1" x14ac:dyDescent="0.25">
      <c r="A177" s="18"/>
      <c r="B177" s="19"/>
      <c r="C177" s="18"/>
      <c r="D177" s="18"/>
      <c r="E177" s="18"/>
      <c r="F177" s="54"/>
      <c r="G177" s="54"/>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hidden="1" x14ac:dyDescent="0.25">
      <c r="A178" s="18"/>
      <c r="B178" s="19"/>
      <c r="C178" s="18"/>
      <c r="D178" s="18"/>
      <c r="E178" s="18"/>
      <c r="F178" s="54"/>
      <c r="G178" s="54"/>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hidden="1" x14ac:dyDescent="0.25">
      <c r="A179" s="18"/>
      <c r="B179" s="19"/>
      <c r="C179" s="18"/>
      <c r="D179" s="18"/>
      <c r="E179" s="18"/>
      <c r="F179" s="54"/>
      <c r="G179" s="54"/>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hidden="1" x14ac:dyDescent="0.25">
      <c r="A180" s="18"/>
      <c r="B180" s="19"/>
      <c r="C180" s="18"/>
      <c r="D180" s="18"/>
      <c r="E180" s="18"/>
      <c r="F180" s="54"/>
      <c r="G180" s="54"/>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hidden="1" x14ac:dyDescent="0.25">
      <c r="A181" s="18"/>
      <c r="B181" s="19"/>
      <c r="C181" s="18"/>
      <c r="D181" s="18"/>
      <c r="E181" s="18"/>
      <c r="F181" s="54"/>
      <c r="G181" s="54"/>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hidden="1" x14ac:dyDescent="0.25">
      <c r="A182" s="18"/>
      <c r="B182" s="19"/>
      <c r="C182" s="18"/>
      <c r="D182" s="18"/>
      <c r="E182" s="18"/>
      <c r="F182" s="54"/>
      <c r="G182" s="54"/>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hidden="1" x14ac:dyDescent="0.25">
      <c r="A183" s="18"/>
      <c r="B183" s="19"/>
      <c r="C183" s="18"/>
      <c r="D183" s="18"/>
      <c r="E183" s="18"/>
      <c r="F183" s="54"/>
      <c r="G183" s="54"/>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hidden="1" x14ac:dyDescent="0.25">
      <c r="A184" s="18"/>
      <c r="B184" s="19"/>
      <c r="C184" s="18"/>
      <c r="D184" s="18"/>
      <c r="E184" s="18"/>
      <c r="F184" s="54"/>
      <c r="G184" s="54"/>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hidden="1" x14ac:dyDescent="0.25">
      <c r="A185" s="18"/>
      <c r="B185" s="19"/>
      <c r="C185" s="18"/>
      <c r="D185" s="18"/>
      <c r="E185" s="18"/>
      <c r="F185" s="54"/>
      <c r="G185" s="54"/>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hidden="1" x14ac:dyDescent="0.25">
      <c r="A186" s="18"/>
      <c r="B186" s="19"/>
      <c r="C186" s="18"/>
      <c r="D186" s="18"/>
      <c r="E186" s="18"/>
      <c r="F186" s="54"/>
      <c r="G186" s="54"/>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hidden="1" x14ac:dyDescent="0.25">
      <c r="A187" s="18"/>
      <c r="B187" s="19"/>
      <c r="C187" s="18"/>
      <c r="D187" s="18"/>
      <c r="E187" s="18"/>
      <c r="F187" s="54"/>
      <c r="G187" s="54"/>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hidden="1" x14ac:dyDescent="0.25">
      <c r="A188" s="18"/>
      <c r="B188" s="19"/>
      <c r="C188" s="18"/>
      <c r="D188" s="18"/>
      <c r="E188" s="18"/>
      <c r="F188" s="54"/>
      <c r="G188" s="54"/>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hidden="1" x14ac:dyDescent="0.25">
      <c r="A189" s="18"/>
      <c r="B189" s="19"/>
      <c r="C189" s="18"/>
      <c r="D189" s="18"/>
      <c r="E189" s="18"/>
      <c r="F189" s="54"/>
      <c r="G189" s="54"/>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hidden="1" x14ac:dyDescent="0.25">
      <c r="A190" s="18"/>
      <c r="B190" s="19"/>
      <c r="C190" s="18"/>
      <c r="D190" s="18"/>
      <c r="E190" s="18"/>
      <c r="F190" s="54"/>
      <c r="G190" s="54"/>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hidden="1" x14ac:dyDescent="0.25">
      <c r="A191" s="18"/>
      <c r="B191" s="19"/>
      <c r="C191" s="18"/>
      <c r="D191" s="18"/>
      <c r="E191" s="18"/>
      <c r="F191" s="54"/>
      <c r="G191" s="54"/>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hidden="1" x14ac:dyDescent="0.25">
      <c r="A192" s="18"/>
      <c r="B192" s="19"/>
      <c r="C192" s="18"/>
      <c r="D192" s="18"/>
      <c r="E192" s="18"/>
      <c r="F192" s="54"/>
      <c r="G192" s="54"/>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hidden="1" x14ac:dyDescent="0.25">
      <c r="A193" s="18"/>
      <c r="B193" s="19"/>
      <c r="C193" s="18"/>
      <c r="D193" s="18"/>
      <c r="E193" s="18"/>
      <c r="F193" s="54"/>
      <c r="G193" s="54"/>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hidden="1" x14ac:dyDescent="0.25">
      <c r="A194" s="18"/>
      <c r="B194" s="19"/>
      <c r="C194" s="18"/>
      <c r="D194" s="18"/>
      <c r="E194" s="18"/>
      <c r="F194" s="54"/>
      <c r="G194" s="54"/>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hidden="1" x14ac:dyDescent="0.25">
      <c r="A195" s="18"/>
      <c r="B195" s="19"/>
      <c r="C195" s="18"/>
      <c r="D195" s="18"/>
      <c r="E195" s="18"/>
      <c r="F195" s="54"/>
      <c r="G195" s="54"/>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hidden="1" x14ac:dyDescent="0.25">
      <c r="A196" s="18"/>
      <c r="B196" s="19"/>
      <c r="C196" s="18"/>
      <c r="D196" s="18"/>
      <c r="E196" s="18"/>
      <c r="F196" s="54"/>
      <c r="G196" s="54"/>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hidden="1" x14ac:dyDescent="0.25">
      <c r="A197" s="18"/>
      <c r="B197" s="19"/>
      <c r="C197" s="18"/>
      <c r="D197" s="18"/>
      <c r="E197" s="18"/>
      <c r="F197" s="54"/>
      <c r="G197" s="54"/>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hidden="1" x14ac:dyDescent="0.25">
      <c r="A198" s="18"/>
      <c r="B198" s="19"/>
      <c r="C198" s="18"/>
      <c r="D198" s="18"/>
      <c r="E198" s="18"/>
      <c r="F198" s="54"/>
      <c r="G198" s="54"/>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hidden="1" x14ac:dyDescent="0.25">
      <c r="A199" s="18"/>
      <c r="B199" s="19"/>
      <c r="C199" s="18"/>
      <c r="D199" s="18"/>
      <c r="E199" s="18"/>
      <c r="F199" s="54"/>
      <c r="G199" s="54"/>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hidden="1" x14ac:dyDescent="0.25">
      <c r="A200" s="18"/>
      <c r="B200" s="19"/>
      <c r="C200" s="18"/>
      <c r="D200" s="18"/>
      <c r="E200" s="18"/>
      <c r="F200" s="54"/>
      <c r="G200" s="54"/>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hidden="1" x14ac:dyDescent="0.25">
      <c r="A201" s="18"/>
      <c r="B201" s="19"/>
      <c r="C201" s="18"/>
      <c r="D201" s="18"/>
      <c r="E201" s="18"/>
      <c r="F201" s="54"/>
      <c r="G201" s="54"/>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hidden="1" x14ac:dyDescent="0.25">
      <c r="A202" s="18"/>
      <c r="B202" s="19"/>
      <c r="C202" s="18"/>
      <c r="D202" s="18"/>
      <c r="E202" s="18"/>
      <c r="F202" s="54"/>
      <c r="G202" s="54"/>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hidden="1" x14ac:dyDescent="0.25">
      <c r="A203" s="18"/>
      <c r="B203" s="19"/>
      <c r="C203" s="18"/>
      <c r="D203" s="18"/>
      <c r="E203" s="18"/>
      <c r="F203" s="54"/>
      <c r="G203" s="54"/>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hidden="1" x14ac:dyDescent="0.25">
      <c r="A204" s="18"/>
      <c r="B204" s="19"/>
      <c r="C204" s="18"/>
      <c r="D204" s="18"/>
      <c r="E204" s="18"/>
      <c r="F204" s="54"/>
      <c r="G204" s="54"/>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hidden="1" x14ac:dyDescent="0.25">
      <c r="A205" s="18"/>
      <c r="B205" s="19"/>
      <c r="C205" s="18"/>
      <c r="D205" s="18"/>
      <c r="E205" s="18"/>
      <c r="F205" s="54"/>
      <c r="G205" s="54"/>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hidden="1" x14ac:dyDescent="0.25">
      <c r="A206" s="18"/>
      <c r="B206" s="19"/>
      <c r="C206" s="18"/>
      <c r="D206" s="18"/>
      <c r="E206" s="18"/>
      <c r="F206" s="54"/>
      <c r="G206" s="54"/>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hidden="1" x14ac:dyDescent="0.25">
      <c r="A207" s="18"/>
      <c r="B207" s="19"/>
      <c r="C207" s="18"/>
      <c r="D207" s="18"/>
      <c r="E207" s="18"/>
      <c r="F207" s="54"/>
      <c r="G207" s="54"/>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hidden="1" x14ac:dyDescent="0.25">
      <c r="A208" s="18"/>
      <c r="B208" s="19"/>
      <c r="C208" s="18"/>
      <c r="D208" s="18"/>
      <c r="E208" s="18"/>
      <c r="F208" s="54"/>
      <c r="G208" s="54"/>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hidden="1" x14ac:dyDescent="0.25">
      <c r="A209" s="18"/>
      <c r="B209" s="19"/>
      <c r="C209" s="18"/>
      <c r="D209" s="18"/>
      <c r="E209" s="18"/>
      <c r="F209" s="54"/>
      <c r="G209" s="54"/>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hidden="1" x14ac:dyDescent="0.25">
      <c r="A210" s="18"/>
      <c r="B210" s="19"/>
      <c r="C210" s="18"/>
      <c r="D210" s="18"/>
      <c r="E210" s="18"/>
      <c r="F210" s="54"/>
      <c r="G210" s="54"/>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hidden="1" x14ac:dyDescent="0.25">
      <c r="A211" s="18"/>
      <c r="B211" s="19"/>
      <c r="C211" s="18"/>
      <c r="D211" s="18"/>
      <c r="E211" s="18"/>
      <c r="F211" s="54"/>
      <c r="G211" s="54"/>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hidden="1" x14ac:dyDescent="0.25">
      <c r="A212" s="18"/>
      <c r="B212" s="19"/>
      <c r="C212" s="18"/>
      <c r="D212" s="18"/>
      <c r="E212" s="18"/>
      <c r="F212" s="54"/>
      <c r="G212" s="54"/>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hidden="1" x14ac:dyDescent="0.25">
      <c r="A213" s="18"/>
      <c r="B213" s="19"/>
      <c r="C213" s="18"/>
      <c r="D213" s="18"/>
      <c r="E213" s="18"/>
      <c r="F213" s="54"/>
      <c r="G213" s="54"/>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hidden="1" x14ac:dyDescent="0.25">
      <c r="A214" s="18"/>
      <c r="B214" s="19"/>
      <c r="C214" s="18"/>
      <c r="D214" s="18"/>
      <c r="E214" s="18"/>
      <c r="F214" s="54"/>
      <c r="G214" s="54"/>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hidden="1" x14ac:dyDescent="0.25">
      <c r="A215" s="18"/>
      <c r="B215" s="19"/>
      <c r="C215" s="18"/>
      <c r="D215" s="18"/>
      <c r="E215" s="18"/>
      <c r="F215" s="54"/>
      <c r="G215" s="54"/>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hidden="1" x14ac:dyDescent="0.25">
      <c r="A216" s="18"/>
      <c r="B216" s="19"/>
      <c r="C216" s="18"/>
      <c r="D216" s="18"/>
      <c r="E216" s="18"/>
      <c r="F216" s="54"/>
      <c r="G216" s="54"/>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hidden="1" x14ac:dyDescent="0.25">
      <c r="A217" s="18"/>
      <c r="B217" s="19"/>
      <c r="C217" s="18"/>
      <c r="D217" s="18"/>
      <c r="E217" s="18"/>
      <c r="F217" s="54"/>
      <c r="G217" s="54"/>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hidden="1" x14ac:dyDescent="0.25">
      <c r="A218" s="18"/>
      <c r="B218" s="19"/>
      <c r="C218" s="18"/>
      <c r="D218" s="18"/>
      <c r="E218" s="18"/>
      <c r="F218" s="54"/>
      <c r="G218" s="54"/>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hidden="1" x14ac:dyDescent="0.25">
      <c r="A219" s="18"/>
      <c r="B219" s="19"/>
      <c r="C219" s="18"/>
      <c r="D219" s="18"/>
      <c r="E219" s="18"/>
      <c r="F219" s="54"/>
      <c r="G219" s="54"/>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hidden="1" x14ac:dyDescent="0.25">
      <c r="A220" s="18"/>
      <c r="B220" s="19"/>
      <c r="C220" s="18"/>
      <c r="D220" s="18"/>
      <c r="E220" s="18"/>
      <c r="F220" s="54"/>
      <c r="G220" s="54"/>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hidden="1" x14ac:dyDescent="0.25">
      <c r="A221" s="18"/>
      <c r="B221" s="19"/>
      <c r="C221" s="18"/>
      <c r="D221" s="18"/>
      <c r="E221" s="18"/>
      <c r="F221" s="54"/>
      <c r="G221" s="54"/>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hidden="1" x14ac:dyDescent="0.25">
      <c r="A222" s="18"/>
      <c r="B222" s="19"/>
      <c r="C222" s="18"/>
      <c r="D222" s="18"/>
      <c r="E222" s="18"/>
      <c r="F222" s="54"/>
      <c r="G222" s="54"/>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hidden="1" x14ac:dyDescent="0.25">
      <c r="A223" s="18"/>
      <c r="B223" s="19"/>
      <c r="C223" s="18"/>
      <c r="D223" s="18"/>
      <c r="E223" s="18"/>
      <c r="F223" s="54"/>
      <c r="G223" s="54"/>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hidden="1" x14ac:dyDescent="0.25">
      <c r="A224" s="18"/>
      <c r="B224" s="19"/>
      <c r="C224" s="18"/>
      <c r="D224" s="18"/>
      <c r="E224" s="18"/>
      <c r="F224" s="54"/>
      <c r="G224" s="54"/>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hidden="1" x14ac:dyDescent="0.25">
      <c r="A225" s="18"/>
      <c r="B225" s="19"/>
      <c r="C225" s="18"/>
      <c r="D225" s="18"/>
      <c r="E225" s="18"/>
      <c r="F225" s="54"/>
      <c r="G225" s="54"/>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hidden="1" x14ac:dyDescent="0.25">
      <c r="A226" s="18"/>
      <c r="B226" s="19"/>
      <c r="C226" s="18"/>
      <c r="D226" s="18"/>
      <c r="E226" s="18"/>
      <c r="F226" s="54"/>
      <c r="G226" s="54"/>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hidden="1" x14ac:dyDescent="0.25">
      <c r="A227" s="18"/>
      <c r="B227" s="19"/>
      <c r="C227" s="18"/>
      <c r="D227" s="18"/>
      <c r="E227" s="18"/>
      <c r="F227" s="54"/>
      <c r="G227" s="54"/>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hidden="1" x14ac:dyDescent="0.25">
      <c r="A228" s="18"/>
      <c r="B228" s="19"/>
      <c r="C228" s="18"/>
      <c r="D228" s="18"/>
      <c r="E228" s="18"/>
      <c r="F228" s="54"/>
      <c r="G228" s="54"/>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hidden="1" x14ac:dyDescent="0.25">
      <c r="A229" s="18"/>
      <c r="B229" s="19"/>
      <c r="C229" s="18"/>
      <c r="D229" s="18"/>
      <c r="E229" s="18"/>
      <c r="F229" s="54"/>
      <c r="G229" s="54"/>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hidden="1" x14ac:dyDescent="0.25">
      <c r="A230" s="18"/>
      <c r="B230" s="19"/>
      <c r="C230" s="18"/>
      <c r="D230" s="18"/>
      <c r="E230" s="18"/>
      <c r="F230" s="54"/>
      <c r="G230" s="54"/>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hidden="1" x14ac:dyDescent="0.25">
      <c r="A231" s="18"/>
      <c r="B231" s="19"/>
      <c r="C231" s="18"/>
      <c r="D231" s="18"/>
      <c r="E231" s="18"/>
      <c r="F231" s="54"/>
      <c r="G231" s="54"/>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hidden="1" x14ac:dyDescent="0.25">
      <c r="A232" s="18"/>
      <c r="B232" s="19"/>
      <c r="C232" s="18"/>
      <c r="D232" s="18"/>
      <c r="E232" s="18"/>
      <c r="F232" s="54"/>
      <c r="G232" s="54"/>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hidden="1" x14ac:dyDescent="0.25">
      <c r="A233" s="18"/>
      <c r="B233" s="19"/>
      <c r="C233" s="18"/>
      <c r="D233" s="18"/>
      <c r="E233" s="18"/>
      <c r="F233" s="54"/>
      <c r="G233" s="54"/>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hidden="1" x14ac:dyDescent="0.25">
      <c r="A234" s="18"/>
      <c r="B234" s="19"/>
      <c r="C234" s="18"/>
      <c r="D234" s="18"/>
      <c r="E234" s="18"/>
      <c r="F234" s="54"/>
      <c r="G234" s="54"/>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hidden="1" x14ac:dyDescent="0.25">
      <c r="A235" s="18"/>
      <c r="B235" s="19"/>
      <c r="C235" s="18"/>
      <c r="D235" s="18"/>
      <c r="E235" s="18"/>
      <c r="F235" s="54"/>
      <c r="G235" s="54"/>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hidden="1" x14ac:dyDescent="0.25">
      <c r="A236" s="18"/>
      <c r="B236" s="19"/>
      <c r="C236" s="18"/>
      <c r="D236" s="18"/>
      <c r="E236" s="18"/>
      <c r="F236" s="54"/>
      <c r="G236" s="54"/>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hidden="1" x14ac:dyDescent="0.25">
      <c r="A237" s="18"/>
      <c r="B237" s="19"/>
      <c r="C237" s="18"/>
      <c r="D237" s="18"/>
      <c r="E237" s="18"/>
      <c r="F237" s="54"/>
      <c r="G237" s="54"/>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hidden="1" x14ac:dyDescent="0.25">
      <c r="A238" s="18"/>
      <c r="B238" s="19"/>
      <c r="C238" s="18"/>
      <c r="D238" s="18"/>
      <c r="E238" s="18"/>
      <c r="F238" s="54"/>
      <c r="G238" s="54"/>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hidden="1" x14ac:dyDescent="0.25">
      <c r="A239" s="18"/>
      <c r="B239" s="19"/>
      <c r="C239" s="18"/>
      <c r="D239" s="18"/>
      <c r="E239" s="18"/>
      <c r="F239" s="54"/>
      <c r="G239" s="54"/>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hidden="1" x14ac:dyDescent="0.25">
      <c r="A240" s="18"/>
      <c r="B240" s="19"/>
      <c r="C240" s="18"/>
      <c r="D240" s="18"/>
      <c r="E240" s="18"/>
      <c r="F240" s="54"/>
      <c r="G240" s="54"/>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hidden="1" x14ac:dyDescent="0.25">
      <c r="A241" s="18"/>
      <c r="B241" s="19"/>
      <c r="C241" s="18"/>
      <c r="D241" s="18"/>
      <c r="E241" s="18"/>
      <c r="F241" s="54"/>
      <c r="G241" s="54"/>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hidden="1" x14ac:dyDescent="0.25">
      <c r="A242" s="18"/>
      <c r="B242" s="19"/>
      <c r="C242" s="18"/>
      <c r="D242" s="18"/>
      <c r="E242" s="18"/>
      <c r="F242" s="54"/>
      <c r="G242" s="54"/>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hidden="1" x14ac:dyDescent="0.25">
      <c r="A243" s="18"/>
      <c r="B243" s="19"/>
      <c r="C243" s="18"/>
      <c r="D243" s="18"/>
      <c r="E243" s="18"/>
      <c r="F243" s="54"/>
      <c r="G243" s="54"/>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hidden="1" x14ac:dyDescent="0.25">
      <c r="A244" s="18"/>
      <c r="B244" s="19"/>
      <c r="C244" s="18"/>
      <c r="D244" s="18"/>
      <c r="E244" s="18"/>
      <c r="F244" s="54"/>
      <c r="G244" s="54"/>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hidden="1" x14ac:dyDescent="0.25">
      <c r="A245" s="18"/>
      <c r="B245" s="19"/>
      <c r="C245" s="18"/>
      <c r="D245" s="18"/>
      <c r="E245" s="18"/>
      <c r="F245" s="54"/>
      <c r="G245" s="54"/>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hidden="1" x14ac:dyDescent="0.25">
      <c r="A246" s="18"/>
      <c r="B246" s="19"/>
      <c r="C246" s="18"/>
      <c r="D246" s="18"/>
      <c r="E246" s="18"/>
      <c r="F246" s="54"/>
      <c r="G246" s="54"/>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hidden="1" x14ac:dyDescent="0.25">
      <c r="A247" s="18"/>
      <c r="B247" s="19"/>
      <c r="C247" s="18"/>
      <c r="D247" s="18"/>
      <c r="E247" s="18"/>
      <c r="F247" s="54"/>
      <c r="G247" s="54"/>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hidden="1" x14ac:dyDescent="0.25">
      <c r="A248" s="18"/>
      <c r="B248" s="19"/>
      <c r="C248" s="18"/>
      <c r="D248" s="18"/>
      <c r="E248" s="18"/>
      <c r="F248" s="54"/>
      <c r="G248" s="54"/>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hidden="1" x14ac:dyDescent="0.25">
      <c r="A249" s="18"/>
      <c r="B249" s="19"/>
      <c r="C249" s="18"/>
      <c r="D249" s="18"/>
      <c r="E249" s="18"/>
      <c r="F249" s="54"/>
      <c r="G249" s="54"/>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hidden="1" x14ac:dyDescent="0.25">
      <c r="A250" s="18"/>
      <c r="B250" s="19"/>
      <c r="C250" s="18"/>
      <c r="D250" s="18"/>
      <c r="E250" s="18"/>
      <c r="F250" s="54"/>
      <c r="G250" s="54"/>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hidden="1" x14ac:dyDescent="0.25">
      <c r="A251" s="18"/>
      <c r="B251" s="19"/>
      <c r="C251" s="18"/>
      <c r="D251" s="18"/>
      <c r="E251" s="18"/>
      <c r="F251" s="54"/>
      <c r="G251" s="54"/>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hidden="1" x14ac:dyDescent="0.25">
      <c r="A252" s="18"/>
      <c r="B252" s="19"/>
      <c r="C252" s="18"/>
      <c r="D252" s="18"/>
      <c r="E252" s="18"/>
      <c r="F252" s="54"/>
      <c r="G252" s="54"/>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hidden="1" x14ac:dyDescent="0.25">
      <c r="A253" s="18"/>
      <c r="B253" s="19"/>
      <c r="C253" s="18"/>
      <c r="D253" s="18"/>
      <c r="E253" s="18"/>
      <c r="F253" s="54"/>
      <c r="G253" s="54"/>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hidden="1" x14ac:dyDescent="0.25">
      <c r="A254" s="18"/>
      <c r="B254" s="19"/>
      <c r="C254" s="18"/>
      <c r="D254" s="18"/>
      <c r="E254" s="18"/>
      <c r="F254" s="54"/>
      <c r="G254" s="54"/>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hidden="1" x14ac:dyDescent="0.25">
      <c r="A255" s="18"/>
      <c r="B255" s="19"/>
      <c r="C255" s="18"/>
      <c r="D255" s="18"/>
      <c r="E255" s="18"/>
      <c r="F255" s="54"/>
      <c r="G255" s="54"/>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hidden="1" x14ac:dyDescent="0.25">
      <c r="A256" s="18"/>
      <c r="B256" s="19"/>
      <c r="C256" s="18"/>
      <c r="D256" s="18"/>
      <c r="E256" s="18"/>
      <c r="F256" s="54"/>
      <c r="G256" s="54"/>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hidden="1" x14ac:dyDescent="0.25">
      <c r="A257" s="18"/>
      <c r="B257" s="19"/>
      <c r="C257" s="18"/>
      <c r="D257" s="18"/>
      <c r="E257" s="18"/>
      <c r="F257" s="54"/>
      <c r="G257" s="54"/>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hidden="1" x14ac:dyDescent="0.25">
      <c r="A258" s="18"/>
      <c r="B258" s="19"/>
      <c r="C258" s="18"/>
      <c r="D258" s="18"/>
      <c r="E258" s="18"/>
      <c r="F258" s="54"/>
      <c r="G258" s="54"/>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hidden="1" x14ac:dyDescent="0.25">
      <c r="A259" s="18"/>
      <c r="B259" s="19"/>
      <c r="C259" s="18"/>
      <c r="D259" s="18"/>
      <c r="E259" s="18"/>
      <c r="F259" s="54"/>
      <c r="G259" s="54"/>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hidden="1" x14ac:dyDescent="0.25">
      <c r="A260" s="18"/>
      <c r="B260" s="19"/>
      <c r="C260" s="18"/>
      <c r="D260" s="18"/>
      <c r="E260" s="18"/>
      <c r="F260" s="54"/>
      <c r="G260" s="54"/>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hidden="1" x14ac:dyDescent="0.25">
      <c r="A261" s="18"/>
      <c r="B261" s="19"/>
      <c r="C261" s="18"/>
      <c r="D261" s="18"/>
      <c r="E261" s="18"/>
      <c r="F261" s="54"/>
      <c r="G261" s="54"/>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hidden="1" x14ac:dyDescent="0.25">
      <c r="A262" s="18"/>
      <c r="B262" s="19"/>
      <c r="C262" s="18"/>
      <c r="D262" s="18"/>
      <c r="E262" s="18"/>
      <c r="F262" s="54"/>
      <c r="G262" s="54"/>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hidden="1" x14ac:dyDescent="0.25">
      <c r="A263" s="18"/>
      <c r="B263" s="19"/>
      <c r="C263" s="18"/>
      <c r="D263" s="18"/>
      <c r="E263" s="18"/>
      <c r="F263" s="54"/>
      <c r="G263" s="54"/>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hidden="1" x14ac:dyDescent="0.25">
      <c r="A264" s="18"/>
      <c r="B264" s="19"/>
      <c r="C264" s="18"/>
      <c r="D264" s="18"/>
      <c r="E264" s="18"/>
      <c r="F264" s="54"/>
      <c r="G264" s="54"/>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hidden="1" x14ac:dyDescent="0.25">
      <c r="A265" s="18"/>
      <c r="B265" s="19"/>
      <c r="C265" s="18"/>
      <c r="D265" s="18"/>
      <c r="E265" s="18"/>
      <c r="F265" s="54"/>
      <c r="G265" s="54"/>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hidden="1" x14ac:dyDescent="0.25">
      <c r="A266" s="18"/>
      <c r="B266" s="19"/>
      <c r="C266" s="18"/>
      <c r="D266" s="18"/>
      <c r="E266" s="18"/>
      <c r="F266" s="54"/>
      <c r="G266" s="54"/>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hidden="1" x14ac:dyDescent="0.25">
      <c r="A267" s="18"/>
      <c r="B267" s="19"/>
      <c r="C267" s="18"/>
      <c r="D267" s="18"/>
      <c r="E267" s="18"/>
      <c r="F267" s="54"/>
      <c r="G267" s="54"/>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hidden="1" x14ac:dyDescent="0.25">
      <c r="A268" s="18"/>
      <c r="B268" s="19"/>
      <c r="C268" s="18"/>
      <c r="D268" s="18"/>
      <c r="E268" s="18"/>
      <c r="F268" s="54"/>
      <c r="G268" s="54"/>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hidden="1" x14ac:dyDescent="0.25">
      <c r="A269" s="18"/>
      <c r="B269" s="19"/>
      <c r="C269" s="18"/>
      <c r="D269" s="18"/>
      <c r="E269" s="18"/>
      <c r="F269" s="54"/>
      <c r="G269" s="54"/>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hidden="1" x14ac:dyDescent="0.25">
      <c r="A270" s="18"/>
      <c r="B270" s="19"/>
      <c r="C270" s="18"/>
      <c r="D270" s="18"/>
      <c r="E270" s="18"/>
      <c r="F270" s="54"/>
      <c r="G270" s="54"/>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hidden="1" x14ac:dyDescent="0.25">
      <c r="A271" s="18"/>
      <c r="B271" s="19"/>
      <c r="C271" s="18"/>
      <c r="D271" s="18"/>
      <c r="E271" s="18"/>
      <c r="F271" s="54"/>
      <c r="G271" s="54"/>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hidden="1" x14ac:dyDescent="0.25">
      <c r="A272" s="18"/>
      <c r="B272" s="19"/>
      <c r="C272" s="18"/>
      <c r="D272" s="18"/>
      <c r="E272" s="18"/>
      <c r="F272" s="54"/>
      <c r="G272" s="54"/>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hidden="1" x14ac:dyDescent="0.25">
      <c r="A273" s="18"/>
      <c r="B273" s="19"/>
      <c r="C273" s="18"/>
      <c r="D273" s="18"/>
      <c r="E273" s="18"/>
      <c r="F273" s="54"/>
      <c r="G273" s="54"/>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hidden="1" x14ac:dyDescent="0.25">
      <c r="A274" s="18"/>
      <c r="B274" s="19"/>
      <c r="C274" s="18"/>
      <c r="D274" s="18"/>
      <c r="E274" s="18"/>
      <c r="F274" s="54"/>
      <c r="G274" s="54"/>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hidden="1" x14ac:dyDescent="0.25">
      <c r="A275" s="18"/>
      <c r="B275" s="19"/>
      <c r="C275" s="18"/>
      <c r="D275" s="18"/>
      <c r="E275" s="18"/>
      <c r="F275" s="54"/>
      <c r="G275" s="54"/>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hidden="1" x14ac:dyDescent="0.25">
      <c r="A276" s="18"/>
      <c r="B276" s="19"/>
      <c r="C276" s="18"/>
      <c r="D276" s="18"/>
      <c r="E276" s="18"/>
      <c r="F276" s="54"/>
      <c r="G276" s="54"/>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hidden="1" x14ac:dyDescent="0.25">
      <c r="A277" s="18"/>
      <c r="B277" s="19"/>
      <c r="C277" s="18"/>
      <c r="D277" s="18"/>
      <c r="E277" s="18"/>
      <c r="F277" s="54"/>
      <c r="G277" s="54"/>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hidden="1" x14ac:dyDescent="0.25">
      <c r="A278" s="18"/>
      <c r="B278" s="19"/>
      <c r="C278" s="18"/>
      <c r="D278" s="18"/>
      <c r="E278" s="18"/>
      <c r="F278" s="54"/>
      <c r="G278" s="54"/>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hidden="1" x14ac:dyDescent="0.25">
      <c r="A279" s="18"/>
      <c r="B279" s="19"/>
      <c r="C279" s="18"/>
      <c r="D279" s="18"/>
      <c r="E279" s="18"/>
      <c r="F279" s="54"/>
      <c r="G279" s="54"/>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hidden="1" x14ac:dyDescent="0.25">
      <c r="A280" s="18"/>
      <c r="B280" s="19"/>
      <c r="C280" s="18"/>
      <c r="D280" s="18"/>
      <c r="E280" s="18"/>
      <c r="F280" s="54"/>
      <c r="G280" s="54"/>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hidden="1" x14ac:dyDescent="0.25">
      <c r="A281" s="18"/>
      <c r="B281" s="19"/>
      <c r="C281" s="18"/>
      <c r="D281" s="18"/>
      <c r="E281" s="18"/>
      <c r="F281" s="54"/>
      <c r="G281" s="54"/>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hidden="1" x14ac:dyDescent="0.25">
      <c r="A282" s="18"/>
      <c r="B282" s="19"/>
      <c r="C282" s="18"/>
      <c r="D282" s="18"/>
      <c r="E282" s="18"/>
      <c r="F282" s="54"/>
      <c r="G282" s="54"/>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hidden="1" x14ac:dyDescent="0.25">
      <c r="A283" s="18"/>
      <c r="B283" s="19"/>
      <c r="C283" s="18"/>
      <c r="D283" s="18"/>
      <c r="E283" s="18"/>
      <c r="F283" s="54"/>
      <c r="G283" s="54"/>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hidden="1" x14ac:dyDescent="0.25">
      <c r="A284" s="18"/>
      <c r="B284" s="19"/>
      <c r="C284" s="18"/>
      <c r="D284" s="18"/>
      <c r="E284" s="18"/>
      <c r="F284" s="54"/>
      <c r="G284" s="54"/>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hidden="1" x14ac:dyDescent="0.25">
      <c r="A285" s="18"/>
      <c r="B285" s="19"/>
      <c r="C285" s="18"/>
      <c r="D285" s="18"/>
      <c r="E285" s="18"/>
      <c r="F285" s="54"/>
      <c r="G285" s="54"/>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hidden="1" x14ac:dyDescent="0.25">
      <c r="A286" s="18"/>
      <c r="B286" s="19"/>
      <c r="C286" s="18"/>
      <c r="D286" s="18"/>
      <c r="E286" s="18"/>
      <c r="F286" s="54"/>
      <c r="G286" s="54"/>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hidden="1" x14ac:dyDescent="0.25">
      <c r="A287" s="18"/>
      <c r="B287" s="19"/>
      <c r="C287" s="18"/>
      <c r="D287" s="18"/>
      <c r="E287" s="18"/>
      <c r="F287" s="54"/>
      <c r="G287" s="54"/>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hidden="1" x14ac:dyDescent="0.25">
      <c r="A288" s="18"/>
      <c r="B288" s="19"/>
      <c r="C288" s="18"/>
      <c r="D288" s="18"/>
      <c r="E288" s="18"/>
      <c r="F288" s="54"/>
      <c r="G288" s="54"/>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hidden="1" x14ac:dyDescent="0.25">
      <c r="A289" s="18"/>
      <c r="B289" s="19"/>
      <c r="C289" s="18"/>
      <c r="D289" s="18"/>
      <c r="E289" s="18"/>
      <c r="F289" s="54"/>
      <c r="G289" s="54"/>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hidden="1" x14ac:dyDescent="0.25">
      <c r="A290" s="18"/>
      <c r="B290" s="19"/>
      <c r="C290" s="18"/>
      <c r="D290" s="18"/>
      <c r="E290" s="18"/>
      <c r="F290" s="54"/>
      <c r="G290" s="54"/>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hidden="1" x14ac:dyDescent="0.25">
      <c r="A291" s="18"/>
      <c r="B291" s="19"/>
      <c r="C291" s="18"/>
      <c r="D291" s="18"/>
      <c r="E291" s="18"/>
      <c r="F291" s="54"/>
      <c r="G291" s="54"/>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hidden="1" x14ac:dyDescent="0.25">
      <c r="A292" s="18"/>
      <c r="B292" s="19"/>
      <c r="C292" s="18"/>
      <c r="D292" s="18"/>
      <c r="E292" s="18"/>
      <c r="F292" s="54"/>
      <c r="G292" s="54"/>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hidden="1" x14ac:dyDescent="0.25">
      <c r="A293" s="18"/>
      <c r="B293" s="19"/>
      <c r="C293" s="18"/>
      <c r="D293" s="18"/>
      <c r="E293" s="18"/>
      <c r="F293" s="54"/>
      <c r="G293" s="54"/>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hidden="1" x14ac:dyDescent="0.25">
      <c r="A294" s="18"/>
      <c r="B294" s="19"/>
      <c r="C294" s="18"/>
      <c r="D294" s="18"/>
      <c r="E294" s="18"/>
      <c r="F294" s="54"/>
      <c r="G294" s="54"/>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hidden="1" x14ac:dyDescent="0.25">
      <c r="A295" s="18"/>
      <c r="B295" s="19"/>
      <c r="C295" s="18"/>
      <c r="D295" s="18"/>
      <c r="E295" s="18"/>
      <c r="F295" s="54"/>
      <c r="G295" s="54"/>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hidden="1" x14ac:dyDescent="0.25">
      <c r="A296" s="18"/>
      <c r="B296" s="19"/>
      <c r="C296" s="18"/>
      <c r="D296" s="18"/>
      <c r="E296" s="18"/>
      <c r="F296" s="54"/>
      <c r="G296" s="54"/>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hidden="1" x14ac:dyDescent="0.25">
      <c r="A297" s="18"/>
      <c r="B297" s="19"/>
      <c r="C297" s="18"/>
      <c r="D297" s="18"/>
      <c r="E297" s="18"/>
      <c r="F297" s="54"/>
      <c r="G297" s="54"/>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hidden="1" x14ac:dyDescent="0.25">
      <c r="A298" s="18"/>
      <c r="B298" s="19"/>
      <c r="C298" s="18"/>
      <c r="D298" s="18"/>
      <c r="E298" s="18"/>
      <c r="F298" s="54"/>
      <c r="G298" s="54"/>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hidden="1" x14ac:dyDescent="0.25">
      <c r="A299" s="18"/>
      <c r="B299" s="19"/>
      <c r="C299" s="18"/>
      <c r="D299" s="18"/>
      <c r="E299" s="18"/>
      <c r="F299" s="54"/>
      <c r="G299" s="54"/>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hidden="1" x14ac:dyDescent="0.25">
      <c r="A300" s="18"/>
      <c r="B300" s="19"/>
      <c r="C300" s="18"/>
      <c r="D300" s="18"/>
      <c r="E300" s="18"/>
      <c r="F300" s="54"/>
      <c r="G300" s="54"/>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hidden="1" x14ac:dyDescent="0.25">
      <c r="A301" s="18"/>
      <c r="B301" s="19"/>
      <c r="C301" s="18"/>
      <c r="D301" s="18"/>
      <c r="E301" s="18"/>
      <c r="F301" s="54"/>
      <c r="G301" s="54"/>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hidden="1" x14ac:dyDescent="0.25">
      <c r="A302" s="18"/>
      <c r="B302" s="19"/>
      <c r="C302" s="18"/>
      <c r="D302" s="18"/>
      <c r="E302" s="18"/>
      <c r="F302" s="54"/>
      <c r="G302" s="54"/>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hidden="1" x14ac:dyDescent="0.25">
      <c r="A303" s="18"/>
      <c r="B303" s="19"/>
      <c r="C303" s="18"/>
      <c r="D303" s="18"/>
      <c r="E303" s="18"/>
      <c r="F303" s="54"/>
      <c r="G303" s="54"/>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hidden="1" x14ac:dyDescent="0.25">
      <c r="A304" s="18"/>
      <c r="B304" s="19"/>
      <c r="C304" s="18"/>
      <c r="D304" s="18"/>
      <c r="E304" s="18"/>
      <c r="F304" s="54"/>
      <c r="G304" s="54"/>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hidden="1" x14ac:dyDescent="0.25">
      <c r="A305" s="18"/>
      <c r="B305" s="19"/>
      <c r="C305" s="18"/>
      <c r="D305" s="18"/>
      <c r="E305" s="18"/>
      <c r="F305" s="54"/>
      <c r="G305" s="54"/>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hidden="1" x14ac:dyDescent="0.25">
      <c r="A306" s="18"/>
      <c r="B306" s="19"/>
      <c r="C306" s="18"/>
      <c r="D306" s="18"/>
      <c r="E306" s="18"/>
      <c r="F306" s="54"/>
      <c r="G306" s="54"/>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hidden="1" x14ac:dyDescent="0.25">
      <c r="A307" s="18"/>
      <c r="B307" s="19"/>
      <c r="C307" s="18"/>
      <c r="D307" s="18"/>
      <c r="E307" s="18"/>
      <c r="F307" s="54"/>
      <c r="G307" s="54"/>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hidden="1" x14ac:dyDescent="0.25">
      <c r="A308" s="18"/>
      <c r="B308" s="19"/>
      <c r="C308" s="18"/>
      <c r="D308" s="18"/>
      <c r="E308" s="18"/>
      <c r="F308" s="54"/>
      <c r="G308" s="54"/>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hidden="1" x14ac:dyDescent="0.25">
      <c r="A309" s="18"/>
      <c r="B309" s="19"/>
      <c r="C309" s="18"/>
      <c r="D309" s="18"/>
      <c r="E309" s="18"/>
      <c r="F309" s="54"/>
      <c r="G309" s="54"/>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hidden="1" x14ac:dyDescent="0.25">
      <c r="A310" s="18"/>
      <c r="B310" s="19"/>
      <c r="C310" s="18"/>
      <c r="D310" s="18"/>
      <c r="E310" s="18"/>
      <c r="F310" s="54"/>
      <c r="G310" s="54"/>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hidden="1" x14ac:dyDescent="0.25">
      <c r="A311" s="18"/>
      <c r="B311" s="19"/>
      <c r="C311" s="18"/>
      <c r="D311" s="18"/>
      <c r="E311" s="18"/>
      <c r="F311" s="54"/>
      <c r="G311" s="54"/>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hidden="1" x14ac:dyDescent="0.25">
      <c r="A312" s="18"/>
      <c r="B312" s="19"/>
      <c r="C312" s="18"/>
      <c r="D312" s="18"/>
      <c r="E312" s="18"/>
      <c r="F312" s="54"/>
      <c r="G312" s="54"/>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hidden="1" x14ac:dyDescent="0.25">
      <c r="A313" s="18"/>
      <c r="B313" s="19"/>
      <c r="C313" s="18"/>
      <c r="D313" s="18"/>
      <c r="E313" s="18"/>
      <c r="F313" s="54"/>
      <c r="G313" s="54"/>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hidden="1" x14ac:dyDescent="0.25">
      <c r="A314" s="18"/>
      <c r="B314" s="19"/>
      <c r="C314" s="18"/>
      <c r="D314" s="18"/>
      <c r="E314" s="18"/>
      <c r="F314" s="54"/>
      <c r="G314" s="54"/>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hidden="1" x14ac:dyDescent="0.25">
      <c r="A315" s="18"/>
      <c r="B315" s="19"/>
      <c r="C315" s="18"/>
      <c r="D315" s="18"/>
      <c r="E315" s="18"/>
      <c r="F315" s="54"/>
      <c r="G315" s="54"/>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hidden="1" x14ac:dyDescent="0.25">
      <c r="A316" s="18"/>
      <c r="B316" s="19"/>
      <c r="C316" s="18"/>
      <c r="D316" s="18"/>
      <c r="E316" s="18"/>
      <c r="F316" s="54"/>
      <c r="G316" s="54"/>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hidden="1" x14ac:dyDescent="0.25">
      <c r="A317" s="18"/>
      <c r="B317" s="19"/>
      <c r="C317" s="18"/>
      <c r="D317" s="18"/>
      <c r="E317" s="18"/>
      <c r="F317" s="54"/>
      <c r="G317" s="54"/>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hidden="1" x14ac:dyDescent="0.25">
      <c r="A318" s="18"/>
      <c r="B318" s="19"/>
      <c r="C318" s="18"/>
      <c r="D318" s="18"/>
      <c r="E318" s="18"/>
      <c r="F318" s="54"/>
      <c r="G318" s="54"/>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hidden="1" x14ac:dyDescent="0.25">
      <c r="A319" s="18"/>
      <c r="B319" s="19"/>
      <c r="C319" s="18"/>
      <c r="D319" s="18"/>
      <c r="E319" s="18"/>
      <c r="F319" s="54"/>
      <c r="G319" s="54"/>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hidden="1" x14ac:dyDescent="0.25">
      <c r="A320" s="18"/>
      <c r="B320" s="19"/>
      <c r="C320" s="18"/>
      <c r="D320" s="18"/>
      <c r="E320" s="18"/>
      <c r="F320" s="54"/>
      <c r="G320" s="54"/>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hidden="1" x14ac:dyDescent="0.25">
      <c r="A321" s="18"/>
      <c r="B321" s="19"/>
      <c r="C321" s="18"/>
      <c r="D321" s="18"/>
      <c r="E321" s="18"/>
      <c r="F321" s="54"/>
      <c r="G321" s="54"/>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hidden="1" x14ac:dyDescent="0.25">
      <c r="A322" s="18"/>
      <c r="B322" s="19"/>
      <c r="C322" s="18"/>
      <c r="D322" s="18"/>
      <c r="E322" s="18"/>
      <c r="F322" s="54"/>
      <c r="G322" s="54"/>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hidden="1" x14ac:dyDescent="0.25">
      <c r="A323" s="18"/>
      <c r="B323" s="19"/>
      <c r="C323" s="18"/>
      <c r="D323" s="18"/>
      <c r="E323" s="18"/>
      <c r="F323" s="54"/>
      <c r="G323" s="54"/>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hidden="1" x14ac:dyDescent="0.25">
      <c r="A324" s="18"/>
      <c r="B324" s="19"/>
      <c r="C324" s="18"/>
      <c r="D324" s="18"/>
      <c r="E324" s="18"/>
      <c r="F324" s="54"/>
      <c r="G324" s="54"/>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hidden="1" x14ac:dyDescent="0.25">
      <c r="A325" s="18"/>
      <c r="B325" s="19"/>
      <c r="C325" s="18"/>
      <c r="D325" s="18"/>
      <c r="E325" s="18"/>
      <c r="F325" s="54"/>
      <c r="G325" s="54"/>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hidden="1" x14ac:dyDescent="0.25">
      <c r="A326" s="18"/>
      <c r="B326" s="19"/>
      <c r="C326" s="18"/>
      <c r="D326" s="18"/>
      <c r="E326" s="18"/>
      <c r="F326" s="54"/>
      <c r="G326" s="54"/>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hidden="1" x14ac:dyDescent="0.25">
      <c r="A327" s="18"/>
      <c r="B327" s="19"/>
      <c r="C327" s="18"/>
      <c r="D327" s="18"/>
      <c r="E327" s="18"/>
      <c r="F327" s="54"/>
      <c r="G327" s="54"/>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hidden="1" x14ac:dyDescent="0.25">
      <c r="A328" s="18"/>
      <c r="B328" s="19"/>
      <c r="C328" s="18"/>
      <c r="D328" s="18"/>
      <c r="E328" s="18"/>
      <c r="F328" s="54"/>
      <c r="G328" s="54"/>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hidden="1" x14ac:dyDescent="0.25">
      <c r="A329" s="18"/>
      <c r="B329" s="19"/>
      <c r="C329" s="18"/>
      <c r="D329" s="18"/>
      <c r="E329" s="18"/>
      <c r="F329" s="54"/>
      <c r="G329" s="54"/>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hidden="1" x14ac:dyDescent="0.25">
      <c r="A330" s="18"/>
      <c r="B330" s="19"/>
      <c r="C330" s="18"/>
      <c r="D330" s="18"/>
      <c r="E330" s="18"/>
      <c r="F330" s="54"/>
      <c r="G330" s="54"/>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hidden="1" x14ac:dyDescent="0.25">
      <c r="A331" s="18"/>
      <c r="B331" s="19"/>
      <c r="C331" s="18"/>
      <c r="D331" s="18"/>
      <c r="E331" s="18"/>
      <c r="F331" s="54"/>
      <c r="G331" s="54"/>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hidden="1" x14ac:dyDescent="0.25">
      <c r="A332" s="18"/>
      <c r="B332" s="19"/>
      <c r="C332" s="18"/>
      <c r="D332" s="18"/>
      <c r="E332" s="18"/>
      <c r="F332" s="54"/>
      <c r="G332" s="54"/>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hidden="1" x14ac:dyDescent="0.25">
      <c r="A333" s="18"/>
      <c r="B333" s="19"/>
      <c r="C333" s="18"/>
      <c r="D333" s="18"/>
      <c r="E333" s="18"/>
      <c r="F333" s="54"/>
      <c r="G333" s="54"/>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hidden="1" x14ac:dyDescent="0.25">
      <c r="A334" s="18"/>
      <c r="B334" s="19"/>
      <c r="C334" s="18"/>
      <c r="D334" s="18"/>
      <c r="E334" s="18"/>
      <c r="F334" s="54"/>
      <c r="G334" s="54"/>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hidden="1" x14ac:dyDescent="0.25">
      <c r="A335" s="18"/>
      <c r="B335" s="19"/>
      <c r="C335" s="18"/>
      <c r="D335" s="18"/>
      <c r="E335" s="18"/>
      <c r="F335" s="54"/>
      <c r="G335" s="54"/>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hidden="1" x14ac:dyDescent="0.25">
      <c r="A336" s="18"/>
      <c r="B336" s="19"/>
      <c r="C336" s="18"/>
      <c r="D336" s="18"/>
      <c r="E336" s="18"/>
      <c r="F336" s="54"/>
      <c r="G336" s="54"/>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hidden="1" x14ac:dyDescent="0.25">
      <c r="A337" s="18"/>
      <c r="B337" s="19"/>
      <c r="C337" s="18"/>
      <c r="D337" s="18"/>
      <c r="E337" s="18"/>
      <c r="F337" s="54"/>
      <c r="G337" s="54"/>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hidden="1" x14ac:dyDescent="0.25">
      <c r="A338" s="18"/>
      <c r="B338" s="19"/>
      <c r="C338" s="18"/>
      <c r="D338" s="18"/>
      <c r="E338" s="18"/>
      <c r="F338" s="54"/>
      <c r="G338" s="54"/>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hidden="1" x14ac:dyDescent="0.25">
      <c r="A339" s="18"/>
      <c r="B339" s="19"/>
      <c r="C339" s="18"/>
      <c r="D339" s="18"/>
      <c r="E339" s="18"/>
      <c r="F339" s="54"/>
      <c r="G339" s="54"/>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hidden="1" x14ac:dyDescent="0.25">
      <c r="A340" s="18"/>
      <c r="B340" s="19"/>
      <c r="C340" s="18"/>
      <c r="D340" s="18"/>
      <c r="E340" s="18"/>
      <c r="F340" s="54"/>
      <c r="G340" s="54"/>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hidden="1" x14ac:dyDescent="0.25">
      <c r="A341" s="18"/>
      <c r="B341" s="19"/>
      <c r="C341" s="18"/>
      <c r="D341" s="18"/>
      <c r="E341" s="18"/>
      <c r="F341" s="54"/>
      <c r="G341" s="54"/>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hidden="1" x14ac:dyDescent="0.25">
      <c r="A342" s="18"/>
      <c r="B342" s="19"/>
      <c r="C342" s="18"/>
      <c r="D342" s="18"/>
      <c r="E342" s="18"/>
      <c r="F342" s="54"/>
      <c r="G342" s="54"/>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hidden="1" x14ac:dyDescent="0.25">
      <c r="A343" s="18"/>
      <c r="B343" s="19"/>
      <c r="C343" s="18"/>
      <c r="D343" s="18"/>
      <c r="E343" s="18"/>
      <c r="F343" s="54"/>
      <c r="G343" s="54"/>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hidden="1" x14ac:dyDescent="0.25">
      <c r="A344" s="18"/>
      <c r="B344" s="19"/>
      <c r="C344" s="18"/>
      <c r="D344" s="18"/>
      <c r="E344" s="18"/>
      <c r="F344" s="54"/>
      <c r="G344" s="54"/>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hidden="1" x14ac:dyDescent="0.25">
      <c r="A345" s="18"/>
      <c r="B345" s="19"/>
      <c r="C345" s="18"/>
      <c r="D345" s="18"/>
      <c r="E345" s="18"/>
      <c r="F345" s="54"/>
      <c r="G345" s="54"/>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hidden="1" x14ac:dyDescent="0.25">
      <c r="A346" s="18"/>
      <c r="B346" s="19"/>
      <c r="C346" s="18"/>
      <c r="D346" s="18"/>
      <c r="E346" s="18"/>
      <c r="F346" s="54"/>
      <c r="G346" s="54"/>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hidden="1" x14ac:dyDescent="0.25">
      <c r="A347" s="18"/>
      <c r="B347" s="19"/>
      <c r="C347" s="18"/>
      <c r="D347" s="18"/>
      <c r="E347" s="18"/>
      <c r="F347" s="54"/>
      <c r="G347" s="54"/>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hidden="1" x14ac:dyDescent="0.25">
      <c r="A348" s="18"/>
      <c r="B348" s="19"/>
      <c r="C348" s="18"/>
      <c r="D348" s="18"/>
      <c r="E348" s="18"/>
      <c r="F348" s="54"/>
      <c r="G348" s="54"/>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hidden="1" x14ac:dyDescent="0.25">
      <c r="A349" s="18"/>
      <c r="B349" s="19"/>
      <c r="C349" s="18"/>
      <c r="D349" s="18"/>
      <c r="E349" s="18"/>
      <c r="F349" s="54"/>
      <c r="G349" s="54"/>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hidden="1" x14ac:dyDescent="0.25">
      <c r="A350" s="18"/>
      <c r="B350" s="19"/>
      <c r="C350" s="18"/>
      <c r="D350" s="18"/>
      <c r="E350" s="18"/>
      <c r="F350" s="54"/>
      <c r="G350" s="54"/>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hidden="1" x14ac:dyDescent="0.25">
      <c r="A351" s="18"/>
      <c r="B351" s="19"/>
      <c r="C351" s="18"/>
      <c r="D351" s="18"/>
      <c r="E351" s="18"/>
      <c r="F351" s="54"/>
      <c r="G351" s="54"/>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hidden="1" x14ac:dyDescent="0.25">
      <c r="A352" s="18"/>
      <c r="B352" s="19"/>
      <c r="C352" s="18"/>
      <c r="D352" s="18"/>
      <c r="E352" s="18"/>
      <c r="F352" s="54"/>
      <c r="G352" s="54"/>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hidden="1" x14ac:dyDescent="0.25">
      <c r="A353" s="18"/>
      <c r="B353" s="19"/>
      <c r="C353" s="18"/>
      <c r="D353" s="18"/>
      <c r="E353" s="18"/>
      <c r="F353" s="54"/>
      <c r="G353" s="54"/>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hidden="1" x14ac:dyDescent="0.25">
      <c r="A354" s="18"/>
      <c r="B354" s="19"/>
      <c r="C354" s="18"/>
      <c r="D354" s="18"/>
      <c r="E354" s="18"/>
      <c r="F354" s="54"/>
      <c r="G354" s="54"/>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hidden="1" x14ac:dyDescent="0.25">
      <c r="A355" s="18"/>
      <c r="B355" s="19"/>
      <c r="C355" s="18"/>
      <c r="D355" s="18"/>
      <c r="E355" s="18"/>
      <c r="F355" s="54"/>
      <c r="G355" s="54"/>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hidden="1" x14ac:dyDescent="0.25">
      <c r="A356" s="18"/>
      <c r="B356" s="19"/>
      <c r="C356" s="18"/>
      <c r="D356" s="18"/>
      <c r="E356" s="18"/>
      <c r="F356" s="54"/>
      <c r="G356" s="54"/>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hidden="1" x14ac:dyDescent="0.25">
      <c r="A357" s="18"/>
      <c r="B357" s="19"/>
      <c r="C357" s="18"/>
      <c r="D357" s="18"/>
      <c r="E357" s="18"/>
      <c r="F357" s="54"/>
      <c r="G357" s="54"/>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hidden="1" x14ac:dyDescent="0.25">
      <c r="A358" s="18"/>
      <c r="B358" s="19"/>
      <c r="C358" s="18"/>
      <c r="D358" s="18"/>
      <c r="E358" s="18"/>
      <c r="F358" s="54"/>
      <c r="G358" s="54"/>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hidden="1" x14ac:dyDescent="0.25">
      <c r="A359" s="18"/>
      <c r="B359" s="19"/>
      <c r="C359" s="18"/>
      <c r="D359" s="18"/>
      <c r="E359" s="18"/>
      <c r="F359" s="54"/>
      <c r="G359" s="54"/>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hidden="1" x14ac:dyDescent="0.25">
      <c r="A360" s="18"/>
      <c r="B360" s="19"/>
      <c r="C360" s="18"/>
      <c r="D360" s="18"/>
      <c r="E360" s="18"/>
      <c r="F360" s="54"/>
      <c r="G360" s="54"/>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hidden="1" x14ac:dyDescent="0.25">
      <c r="A361" s="18"/>
      <c r="B361" s="19"/>
      <c r="C361" s="18"/>
      <c r="D361" s="18"/>
      <c r="E361" s="18"/>
      <c r="F361" s="54"/>
      <c r="G361" s="54"/>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hidden="1" x14ac:dyDescent="0.25">
      <c r="A362" s="18"/>
      <c r="B362" s="19"/>
      <c r="C362" s="18"/>
      <c r="D362" s="18"/>
      <c r="E362" s="18"/>
      <c r="F362" s="54"/>
      <c r="G362" s="54"/>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hidden="1" x14ac:dyDescent="0.25">
      <c r="A363" s="18"/>
      <c r="B363" s="19"/>
      <c r="C363" s="18"/>
      <c r="D363" s="18"/>
      <c r="E363" s="18"/>
      <c r="F363" s="54"/>
      <c r="G363" s="54"/>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hidden="1" x14ac:dyDescent="0.25">
      <c r="A364" s="18"/>
      <c r="B364" s="19"/>
      <c r="C364" s="18"/>
      <c r="D364" s="18"/>
      <c r="E364" s="18"/>
      <c r="F364" s="54"/>
      <c r="G364" s="54"/>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hidden="1" x14ac:dyDescent="0.25">
      <c r="A365" s="18"/>
      <c r="B365" s="19"/>
      <c r="C365" s="18"/>
      <c r="D365" s="18"/>
      <c r="E365" s="18"/>
      <c r="F365" s="54"/>
      <c r="G365" s="54"/>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hidden="1" x14ac:dyDescent="0.25">
      <c r="A366" s="18"/>
      <c r="B366" s="19"/>
      <c r="C366" s="18"/>
      <c r="D366" s="18"/>
      <c r="E366" s="18"/>
      <c r="F366" s="54"/>
      <c r="G366" s="54"/>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hidden="1" x14ac:dyDescent="0.25">
      <c r="A367" s="18"/>
      <c r="B367" s="19"/>
      <c r="C367" s="18"/>
      <c r="D367" s="18"/>
      <c r="E367" s="18"/>
      <c r="F367" s="54"/>
      <c r="G367" s="54"/>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hidden="1" x14ac:dyDescent="0.25">
      <c r="A368" s="18"/>
      <c r="B368" s="19"/>
      <c r="C368" s="18"/>
      <c r="D368" s="18"/>
      <c r="E368" s="18"/>
      <c r="F368" s="54"/>
      <c r="G368" s="54"/>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hidden="1" x14ac:dyDescent="0.25">
      <c r="A369" s="18"/>
      <c r="B369" s="19"/>
      <c r="C369" s="18"/>
      <c r="D369" s="18"/>
      <c r="E369" s="18"/>
      <c r="F369" s="54"/>
      <c r="G369" s="54"/>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hidden="1" x14ac:dyDescent="0.25">
      <c r="A370" s="18"/>
      <c r="B370" s="19"/>
      <c r="C370" s="18"/>
      <c r="D370" s="18"/>
      <c r="E370" s="18"/>
      <c r="F370" s="54"/>
      <c r="G370" s="54"/>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hidden="1" x14ac:dyDescent="0.25">
      <c r="A371" s="18"/>
      <c r="B371" s="19"/>
      <c r="C371" s="18"/>
      <c r="D371" s="18"/>
      <c r="E371" s="18"/>
      <c r="F371" s="54"/>
      <c r="G371" s="54"/>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hidden="1" x14ac:dyDescent="0.25">
      <c r="A372" s="18"/>
      <c r="B372" s="19"/>
      <c r="C372" s="18"/>
      <c r="D372" s="18"/>
      <c r="E372" s="18"/>
      <c r="F372" s="54"/>
      <c r="G372" s="54"/>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hidden="1" x14ac:dyDescent="0.25">
      <c r="A373" s="18"/>
      <c r="B373" s="19"/>
      <c r="C373" s="18"/>
      <c r="D373" s="18"/>
      <c r="E373" s="18"/>
      <c r="F373" s="54"/>
      <c r="G373" s="54"/>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hidden="1" x14ac:dyDescent="0.25">
      <c r="A374" s="18"/>
      <c r="B374" s="19"/>
      <c r="C374" s="18"/>
      <c r="D374" s="18"/>
      <c r="E374" s="18"/>
      <c r="F374" s="54"/>
      <c r="G374" s="54"/>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hidden="1" x14ac:dyDescent="0.25">
      <c r="A375" s="18"/>
      <c r="B375" s="19"/>
      <c r="C375" s="18"/>
      <c r="D375" s="18"/>
      <c r="E375" s="18"/>
      <c r="F375" s="54"/>
      <c r="G375" s="54"/>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hidden="1" x14ac:dyDescent="0.25">
      <c r="A376" s="18"/>
      <c r="B376" s="19"/>
      <c r="C376" s="18"/>
      <c r="D376" s="18"/>
      <c r="E376" s="18"/>
      <c r="F376" s="54"/>
      <c r="G376" s="54"/>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hidden="1" x14ac:dyDescent="0.25">
      <c r="A377" s="18"/>
      <c r="B377" s="19"/>
      <c r="C377" s="18"/>
      <c r="D377" s="18"/>
      <c r="E377" s="18"/>
      <c r="F377" s="54"/>
      <c r="G377" s="54"/>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hidden="1" x14ac:dyDescent="0.25">
      <c r="A378" s="18"/>
      <c r="B378" s="19"/>
      <c r="C378" s="18"/>
      <c r="D378" s="18"/>
      <c r="E378" s="18"/>
      <c r="F378" s="54"/>
      <c r="G378" s="54"/>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hidden="1" x14ac:dyDescent="0.25">
      <c r="A379" s="18"/>
      <c r="B379" s="19"/>
      <c r="C379" s="18"/>
      <c r="D379" s="18"/>
      <c r="E379" s="18"/>
      <c r="F379" s="54"/>
      <c r="G379" s="54"/>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hidden="1" x14ac:dyDescent="0.25">
      <c r="A380" s="18"/>
      <c r="B380" s="19"/>
      <c r="C380" s="18"/>
      <c r="D380" s="18"/>
      <c r="E380" s="18"/>
      <c r="F380" s="54"/>
      <c r="G380" s="54"/>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hidden="1" x14ac:dyDescent="0.25">
      <c r="A381" s="18"/>
      <c r="B381" s="19"/>
      <c r="C381" s="18"/>
      <c r="D381" s="18"/>
      <c r="E381" s="18"/>
      <c r="F381" s="54"/>
      <c r="G381" s="54"/>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hidden="1" x14ac:dyDescent="0.25">
      <c r="A382" s="18"/>
      <c r="B382" s="19"/>
      <c r="C382" s="18"/>
      <c r="D382" s="18"/>
      <c r="E382" s="18"/>
      <c r="F382" s="54"/>
      <c r="G382" s="54"/>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hidden="1" x14ac:dyDescent="0.25">
      <c r="A383" s="18"/>
      <c r="B383" s="19"/>
      <c r="C383" s="18"/>
      <c r="D383" s="18"/>
      <c r="E383" s="18"/>
      <c r="F383" s="54"/>
      <c r="G383" s="54"/>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hidden="1" x14ac:dyDescent="0.25">
      <c r="A384" s="18"/>
      <c r="B384" s="19"/>
      <c r="C384" s="18"/>
      <c r="D384" s="18"/>
      <c r="E384" s="18"/>
      <c r="F384" s="54"/>
      <c r="G384" s="54"/>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hidden="1" x14ac:dyDescent="0.25">
      <c r="A385" s="18"/>
      <c r="B385" s="19"/>
      <c r="C385" s="18"/>
      <c r="D385" s="18"/>
      <c r="E385" s="18"/>
      <c r="F385" s="54"/>
      <c r="G385" s="54"/>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hidden="1" x14ac:dyDescent="0.25">
      <c r="A386" s="18"/>
      <c r="B386" s="19"/>
      <c r="C386" s="18"/>
      <c r="D386" s="18"/>
      <c r="E386" s="18"/>
      <c r="F386" s="54"/>
      <c r="G386" s="54"/>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hidden="1" x14ac:dyDescent="0.25">
      <c r="A387" s="18"/>
      <c r="B387" s="19"/>
      <c r="C387" s="18"/>
      <c r="D387" s="18"/>
      <c r="E387" s="18"/>
      <c r="F387" s="54"/>
      <c r="G387" s="54"/>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hidden="1" x14ac:dyDescent="0.25">
      <c r="A388" s="18"/>
      <c r="B388" s="19"/>
      <c r="C388" s="18"/>
      <c r="D388" s="18"/>
      <c r="E388" s="18"/>
      <c r="F388" s="54"/>
      <c r="G388" s="54"/>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hidden="1" x14ac:dyDescent="0.25">
      <c r="A389" s="18"/>
      <c r="B389" s="19"/>
      <c r="C389" s="18"/>
      <c r="D389" s="18"/>
      <c r="E389" s="18"/>
      <c r="F389" s="54"/>
      <c r="G389" s="54"/>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hidden="1" x14ac:dyDescent="0.25">
      <c r="A390" s="18"/>
      <c r="B390" s="19"/>
      <c r="C390" s="18"/>
      <c r="D390" s="18"/>
      <c r="E390" s="18"/>
      <c r="F390" s="54"/>
      <c r="G390" s="54"/>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hidden="1" x14ac:dyDescent="0.25">
      <c r="A391" s="18"/>
      <c r="B391" s="19"/>
      <c r="C391" s="18"/>
      <c r="D391" s="18"/>
      <c r="E391" s="18"/>
      <c r="F391" s="54"/>
      <c r="G391" s="54"/>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hidden="1" x14ac:dyDescent="0.25">
      <c r="A392" s="18"/>
      <c r="B392" s="19"/>
      <c r="C392" s="18"/>
      <c r="D392" s="18"/>
      <c r="E392" s="18"/>
      <c r="F392" s="54"/>
      <c r="G392" s="54"/>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hidden="1" x14ac:dyDescent="0.25">
      <c r="A393" s="18"/>
      <c r="B393" s="19"/>
      <c r="C393" s="18"/>
      <c r="D393" s="18"/>
      <c r="E393" s="18"/>
      <c r="F393" s="54"/>
      <c r="G393" s="54"/>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hidden="1" x14ac:dyDescent="0.25">
      <c r="A394" s="18"/>
      <c r="B394" s="19"/>
      <c r="C394" s="18"/>
      <c r="D394" s="18"/>
      <c r="E394" s="18"/>
      <c r="F394" s="54"/>
      <c r="G394" s="54"/>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hidden="1" x14ac:dyDescent="0.25">
      <c r="A395" s="18"/>
      <c r="B395" s="19"/>
      <c r="C395" s="18"/>
      <c r="D395" s="18"/>
      <c r="E395" s="18"/>
      <c r="F395" s="54"/>
      <c r="G395" s="54"/>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hidden="1" x14ac:dyDescent="0.25">
      <c r="A396" s="18"/>
      <c r="B396" s="19"/>
      <c r="C396" s="18"/>
      <c r="D396" s="18"/>
      <c r="E396" s="18"/>
      <c r="F396" s="54"/>
      <c r="G396" s="54"/>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hidden="1" x14ac:dyDescent="0.25">
      <c r="A397" s="18"/>
      <c r="B397" s="19"/>
      <c r="C397" s="18"/>
      <c r="D397" s="18"/>
      <c r="E397" s="18"/>
      <c r="F397" s="54"/>
      <c r="G397" s="54"/>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hidden="1" x14ac:dyDescent="0.25">
      <c r="A398" s="18"/>
      <c r="B398" s="19"/>
      <c r="C398" s="18"/>
      <c r="D398" s="18"/>
      <c r="E398" s="18"/>
      <c r="F398" s="54"/>
      <c r="G398" s="54"/>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hidden="1" x14ac:dyDescent="0.25">
      <c r="A399" s="18"/>
      <c r="B399" s="19"/>
      <c r="C399" s="18"/>
      <c r="D399" s="18"/>
      <c r="E399" s="18"/>
      <c r="F399" s="54"/>
      <c r="G399" s="54"/>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hidden="1" x14ac:dyDescent="0.25">
      <c r="A400" s="18"/>
      <c r="B400" s="19"/>
      <c r="C400" s="18"/>
      <c r="D400" s="18"/>
      <c r="E400" s="18"/>
      <c r="F400" s="54"/>
      <c r="G400" s="54"/>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hidden="1" x14ac:dyDescent="0.25">
      <c r="A401" s="18"/>
      <c r="B401" s="19"/>
      <c r="C401" s="18"/>
      <c r="D401" s="18"/>
      <c r="E401" s="18"/>
      <c r="F401" s="54"/>
      <c r="G401" s="54"/>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hidden="1" x14ac:dyDescent="0.25">
      <c r="A402" s="18"/>
      <c r="B402" s="19"/>
      <c r="C402" s="18"/>
      <c r="D402" s="18"/>
      <c r="E402" s="18"/>
      <c r="F402" s="54"/>
      <c r="G402" s="54"/>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hidden="1" x14ac:dyDescent="0.25">
      <c r="A403" s="18"/>
      <c r="B403" s="19"/>
      <c r="C403" s="18"/>
      <c r="D403" s="18"/>
      <c r="E403" s="18"/>
      <c r="F403" s="54"/>
      <c r="G403" s="54"/>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hidden="1" x14ac:dyDescent="0.25">
      <c r="A404" s="18"/>
      <c r="B404" s="19"/>
      <c r="C404" s="18"/>
      <c r="D404" s="18"/>
      <c r="E404" s="18"/>
      <c r="F404" s="54"/>
      <c r="G404" s="54"/>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hidden="1" x14ac:dyDescent="0.25">
      <c r="A405" s="18"/>
      <c r="B405" s="19"/>
      <c r="C405" s="18"/>
      <c r="D405" s="18"/>
      <c r="E405" s="18"/>
      <c r="F405" s="54"/>
      <c r="G405" s="54"/>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hidden="1" x14ac:dyDescent="0.25">
      <c r="A406" s="18"/>
      <c r="B406" s="19"/>
      <c r="C406" s="18"/>
      <c r="D406" s="18"/>
      <c r="E406" s="18"/>
      <c r="F406" s="54"/>
      <c r="G406" s="54"/>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hidden="1" x14ac:dyDescent="0.25">
      <c r="A407" s="18"/>
      <c r="B407" s="19"/>
      <c r="C407" s="18"/>
      <c r="D407" s="18"/>
      <c r="E407" s="18"/>
      <c r="F407" s="54"/>
      <c r="G407" s="54"/>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hidden="1" x14ac:dyDescent="0.25">
      <c r="A408" s="18"/>
      <c r="B408" s="19"/>
      <c r="C408" s="18"/>
      <c r="D408" s="18"/>
      <c r="E408" s="18"/>
      <c r="F408" s="54"/>
      <c r="G408" s="54"/>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hidden="1" x14ac:dyDescent="0.25">
      <c r="A409" s="18"/>
      <c r="B409" s="19"/>
      <c r="C409" s="18"/>
      <c r="D409" s="18"/>
      <c r="E409" s="18"/>
      <c r="F409" s="54"/>
      <c r="G409" s="54"/>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hidden="1" x14ac:dyDescent="0.25">
      <c r="A410" s="18"/>
      <c r="B410" s="19"/>
      <c r="C410" s="18"/>
      <c r="D410" s="18"/>
      <c r="E410" s="18"/>
      <c r="F410" s="54"/>
      <c r="G410" s="54"/>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hidden="1" x14ac:dyDescent="0.25">
      <c r="A411" s="18"/>
      <c r="B411" s="19"/>
      <c r="C411" s="18"/>
      <c r="D411" s="18"/>
      <c r="E411" s="18"/>
      <c r="F411" s="54"/>
      <c r="G411" s="54"/>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hidden="1" x14ac:dyDescent="0.25">
      <c r="A412" s="18"/>
      <c r="B412" s="19"/>
      <c r="C412" s="18"/>
      <c r="D412" s="18"/>
      <c r="E412" s="18"/>
      <c r="F412" s="54"/>
      <c r="G412" s="54"/>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hidden="1" x14ac:dyDescent="0.25">
      <c r="A413" s="18"/>
      <c r="B413" s="19"/>
      <c r="C413" s="18"/>
      <c r="D413" s="18"/>
      <c r="E413" s="18"/>
      <c r="F413" s="54"/>
      <c r="G413" s="54"/>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hidden="1" x14ac:dyDescent="0.25">
      <c r="A414" s="18"/>
      <c r="B414" s="19"/>
      <c r="C414" s="18"/>
      <c r="D414" s="18"/>
      <c r="E414" s="18"/>
      <c r="F414" s="54"/>
      <c r="G414" s="54"/>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hidden="1" x14ac:dyDescent="0.25">
      <c r="A415" s="18"/>
      <c r="B415" s="19"/>
      <c r="C415" s="18"/>
      <c r="D415" s="18"/>
      <c r="E415" s="18"/>
      <c r="F415" s="54"/>
      <c r="G415" s="54"/>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hidden="1" x14ac:dyDescent="0.25">
      <c r="A416" s="18"/>
      <c r="B416" s="19"/>
      <c r="C416" s="18"/>
      <c r="D416" s="18"/>
      <c r="E416" s="18"/>
      <c r="F416" s="54"/>
      <c r="G416" s="54"/>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hidden="1" x14ac:dyDescent="0.25">
      <c r="A417" s="18"/>
      <c r="B417" s="19"/>
      <c r="C417" s="18"/>
      <c r="D417" s="18"/>
      <c r="E417" s="18"/>
      <c r="F417" s="54"/>
      <c r="G417" s="54"/>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hidden="1" x14ac:dyDescent="0.25">
      <c r="A418" s="18"/>
      <c r="B418" s="19"/>
      <c r="C418" s="18"/>
      <c r="D418" s="18"/>
      <c r="E418" s="18"/>
      <c r="F418" s="54"/>
      <c r="G418" s="54"/>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hidden="1" x14ac:dyDescent="0.25">
      <c r="A419" s="18"/>
      <c r="B419" s="19"/>
      <c r="C419" s="18"/>
      <c r="D419" s="18"/>
      <c r="E419" s="18"/>
      <c r="F419" s="54"/>
      <c r="G419" s="54"/>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hidden="1" x14ac:dyDescent="0.25">
      <c r="A420" s="18"/>
      <c r="B420" s="19"/>
      <c r="C420" s="18"/>
      <c r="D420" s="18"/>
      <c r="E420" s="18"/>
      <c r="F420" s="54"/>
      <c r="G420" s="54"/>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hidden="1" x14ac:dyDescent="0.25">
      <c r="A421" s="18"/>
      <c r="B421" s="19"/>
      <c r="C421" s="18"/>
      <c r="D421" s="18"/>
      <c r="E421" s="18"/>
      <c r="F421" s="54"/>
      <c r="G421" s="54"/>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hidden="1" x14ac:dyDescent="0.25">
      <c r="A422" s="18"/>
      <c r="B422" s="19"/>
      <c r="C422" s="18"/>
      <c r="D422" s="18"/>
      <c r="E422" s="18"/>
      <c r="F422" s="54"/>
      <c r="G422" s="54"/>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hidden="1" x14ac:dyDescent="0.25">
      <c r="A423" s="18"/>
      <c r="B423" s="19"/>
      <c r="C423" s="18"/>
      <c r="D423" s="18"/>
      <c r="E423" s="18"/>
      <c r="F423" s="54"/>
      <c r="G423" s="54"/>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hidden="1" x14ac:dyDescent="0.25">
      <c r="A424" s="18"/>
      <c r="B424" s="19"/>
      <c r="C424" s="18"/>
      <c r="D424" s="18"/>
      <c r="E424" s="18"/>
      <c r="F424" s="54"/>
      <c r="G424" s="54"/>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hidden="1" x14ac:dyDescent="0.25">
      <c r="A425" s="18"/>
      <c r="B425" s="19"/>
      <c r="C425" s="18"/>
      <c r="D425" s="18"/>
      <c r="E425" s="18"/>
      <c r="F425" s="54"/>
      <c r="G425" s="54"/>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hidden="1" x14ac:dyDescent="0.25">
      <c r="A426" s="18"/>
      <c r="B426" s="19"/>
      <c r="C426" s="18"/>
      <c r="D426" s="18"/>
      <c r="E426" s="18"/>
      <c r="F426" s="54"/>
      <c r="G426" s="54"/>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hidden="1" x14ac:dyDescent="0.25">
      <c r="A427" s="18"/>
      <c r="B427" s="19"/>
      <c r="C427" s="18"/>
      <c r="D427" s="18"/>
      <c r="E427" s="18"/>
      <c r="F427" s="54"/>
      <c r="G427" s="54"/>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hidden="1" x14ac:dyDescent="0.25">
      <c r="A428" s="18"/>
      <c r="B428" s="19"/>
      <c r="C428" s="18"/>
      <c r="D428" s="18"/>
      <c r="E428" s="18"/>
      <c r="F428" s="54"/>
      <c r="G428" s="54"/>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hidden="1" x14ac:dyDescent="0.25">
      <c r="A429" s="18"/>
      <c r="B429" s="19"/>
      <c r="C429" s="18"/>
      <c r="D429" s="18"/>
      <c r="E429" s="18"/>
      <c r="F429" s="54"/>
      <c r="G429" s="54"/>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hidden="1" x14ac:dyDescent="0.25">
      <c r="A430" s="18"/>
      <c r="B430" s="19"/>
      <c r="C430" s="18"/>
      <c r="D430" s="18"/>
      <c r="E430" s="18"/>
      <c r="F430" s="54"/>
      <c r="G430" s="54"/>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hidden="1" x14ac:dyDescent="0.25">
      <c r="A431" s="18"/>
      <c r="B431" s="19"/>
      <c r="C431" s="18"/>
      <c r="D431" s="18"/>
      <c r="E431" s="18"/>
      <c r="F431" s="54"/>
      <c r="G431" s="54"/>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hidden="1" x14ac:dyDescent="0.25">
      <c r="A432" s="18"/>
      <c r="B432" s="19"/>
      <c r="C432" s="18"/>
      <c r="D432" s="18"/>
      <c r="E432" s="18"/>
      <c r="F432" s="54"/>
      <c r="G432" s="54"/>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hidden="1" x14ac:dyDescent="0.25">
      <c r="A433" s="18"/>
      <c r="B433" s="19"/>
      <c r="C433" s="18"/>
      <c r="D433" s="18"/>
      <c r="E433" s="18"/>
      <c r="F433" s="54"/>
      <c r="G433" s="54"/>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hidden="1" x14ac:dyDescent="0.25">
      <c r="A434" s="18"/>
      <c r="B434" s="19"/>
      <c r="C434" s="18"/>
      <c r="D434" s="18"/>
      <c r="E434" s="18"/>
      <c r="F434" s="54"/>
      <c r="G434" s="54"/>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hidden="1" x14ac:dyDescent="0.25">
      <c r="A435" s="18"/>
      <c r="B435" s="19"/>
      <c r="C435" s="18"/>
      <c r="D435" s="18"/>
      <c r="E435" s="18"/>
      <c r="F435" s="54"/>
      <c r="G435" s="54"/>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hidden="1" x14ac:dyDescent="0.25">
      <c r="A436" s="18"/>
      <c r="B436" s="19"/>
      <c r="C436" s="18"/>
      <c r="D436" s="18"/>
      <c r="E436" s="18"/>
      <c r="F436" s="54"/>
      <c r="G436" s="54"/>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hidden="1" x14ac:dyDescent="0.25">
      <c r="A437" s="18"/>
      <c r="B437" s="19"/>
      <c r="C437" s="18"/>
      <c r="D437" s="18"/>
      <c r="E437" s="18"/>
      <c r="F437" s="54"/>
      <c r="G437" s="54"/>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hidden="1" x14ac:dyDescent="0.25">
      <c r="A438" s="18"/>
      <c r="B438" s="19"/>
      <c r="C438" s="18"/>
      <c r="D438" s="18"/>
      <c r="E438" s="18"/>
      <c r="F438" s="54"/>
      <c r="G438" s="54"/>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hidden="1" x14ac:dyDescent="0.25">
      <c r="A439" s="18"/>
      <c r="B439" s="19"/>
      <c r="C439" s="18"/>
      <c r="D439" s="18"/>
      <c r="E439" s="18"/>
      <c r="F439" s="54"/>
      <c r="G439" s="54"/>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hidden="1" x14ac:dyDescent="0.25">
      <c r="A440" s="18"/>
      <c r="B440" s="19"/>
      <c r="C440" s="18"/>
      <c r="D440" s="18"/>
      <c r="E440" s="18"/>
      <c r="F440" s="54"/>
      <c r="G440" s="54"/>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hidden="1" x14ac:dyDescent="0.25">
      <c r="A441" s="18"/>
      <c r="B441" s="19"/>
      <c r="C441" s="18"/>
      <c r="D441" s="18"/>
      <c r="E441" s="18"/>
      <c r="F441" s="54"/>
      <c r="G441" s="54"/>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hidden="1" x14ac:dyDescent="0.25">
      <c r="A442" s="18"/>
      <c r="B442" s="19"/>
      <c r="C442" s="18"/>
      <c r="D442" s="18"/>
      <c r="E442" s="18"/>
      <c r="F442" s="54"/>
      <c r="G442" s="54"/>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hidden="1" x14ac:dyDescent="0.25">
      <c r="A443" s="18"/>
      <c r="B443" s="19"/>
      <c r="C443" s="18"/>
      <c r="D443" s="18"/>
      <c r="E443" s="18"/>
      <c r="F443" s="54"/>
      <c r="G443" s="54"/>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hidden="1" x14ac:dyDescent="0.25">
      <c r="A444" s="18"/>
      <c r="B444" s="19"/>
      <c r="C444" s="18"/>
      <c r="D444" s="18"/>
      <c r="E444" s="18"/>
      <c r="F444" s="54"/>
      <c r="G444" s="54"/>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hidden="1" x14ac:dyDescent="0.25">
      <c r="A445" s="18"/>
      <c r="B445" s="19"/>
      <c r="C445" s="18"/>
      <c r="D445" s="18"/>
      <c r="E445" s="18"/>
      <c r="F445" s="54"/>
      <c r="G445" s="54"/>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hidden="1" x14ac:dyDescent="0.25">
      <c r="A446" s="18"/>
      <c r="B446" s="19"/>
      <c r="C446" s="18"/>
      <c r="D446" s="18"/>
      <c r="E446" s="18"/>
      <c r="F446" s="54"/>
      <c r="G446" s="54"/>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hidden="1" x14ac:dyDescent="0.25">
      <c r="A447" s="18"/>
      <c r="B447" s="19"/>
      <c r="C447" s="18"/>
      <c r="D447" s="18"/>
      <c r="E447" s="18"/>
      <c r="F447" s="54"/>
      <c r="G447" s="54"/>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hidden="1" x14ac:dyDescent="0.25">
      <c r="A448" s="18"/>
      <c r="B448" s="19"/>
      <c r="C448" s="18"/>
      <c r="D448" s="18"/>
      <c r="E448" s="18"/>
      <c r="F448" s="54"/>
      <c r="G448" s="54"/>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hidden="1" x14ac:dyDescent="0.25">
      <c r="A449" s="18"/>
      <c r="B449" s="19"/>
      <c r="C449" s="18"/>
      <c r="D449" s="18"/>
      <c r="E449" s="18"/>
      <c r="F449" s="54"/>
      <c r="G449" s="54"/>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hidden="1" x14ac:dyDescent="0.25">
      <c r="A450" s="18"/>
      <c r="B450" s="19"/>
      <c r="C450" s="18"/>
      <c r="D450" s="18"/>
      <c r="E450" s="18"/>
      <c r="F450" s="54"/>
      <c r="G450" s="54"/>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hidden="1" x14ac:dyDescent="0.25">
      <c r="A451" s="18"/>
      <c r="B451" s="19"/>
      <c r="C451" s="18"/>
      <c r="D451" s="18"/>
      <c r="E451" s="18"/>
      <c r="F451" s="54"/>
      <c r="G451" s="54"/>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hidden="1" x14ac:dyDescent="0.25">
      <c r="A452" s="18"/>
      <c r="B452" s="19"/>
      <c r="C452" s="18"/>
      <c r="D452" s="18"/>
      <c r="E452" s="18"/>
      <c r="F452" s="54"/>
      <c r="G452" s="54"/>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hidden="1" x14ac:dyDescent="0.25">
      <c r="A453" s="18"/>
      <c r="B453" s="19"/>
      <c r="C453" s="18"/>
      <c r="D453" s="18"/>
      <c r="E453" s="18"/>
      <c r="F453" s="54"/>
      <c r="G453" s="54"/>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hidden="1" x14ac:dyDescent="0.25">
      <c r="A454" s="18"/>
      <c r="B454" s="19"/>
      <c r="C454" s="18"/>
      <c r="D454" s="18"/>
      <c r="E454" s="18"/>
      <c r="F454" s="54"/>
      <c r="G454" s="54"/>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hidden="1" x14ac:dyDescent="0.25">
      <c r="A455" s="18"/>
      <c r="B455" s="19"/>
      <c r="C455" s="18"/>
      <c r="D455" s="18"/>
      <c r="E455" s="18"/>
      <c r="F455" s="54"/>
      <c r="G455" s="54"/>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hidden="1" x14ac:dyDescent="0.25">
      <c r="A456" s="18"/>
      <c r="B456" s="19"/>
      <c r="C456" s="18"/>
      <c r="D456" s="18"/>
      <c r="E456" s="18"/>
      <c r="F456" s="54"/>
      <c r="G456" s="54"/>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hidden="1" x14ac:dyDescent="0.25">
      <c r="A457" s="18"/>
      <c r="B457" s="19"/>
      <c r="C457" s="18"/>
      <c r="D457" s="18"/>
      <c r="E457" s="18"/>
      <c r="F457" s="54"/>
      <c r="G457" s="54"/>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hidden="1" x14ac:dyDescent="0.25">
      <c r="A458" s="18"/>
      <c r="B458" s="19"/>
      <c r="C458" s="18"/>
      <c r="D458" s="18"/>
      <c r="E458" s="18"/>
      <c r="F458" s="54"/>
      <c r="G458" s="54"/>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hidden="1" x14ac:dyDescent="0.25">
      <c r="A459" s="18"/>
      <c r="B459" s="19"/>
      <c r="C459" s="18"/>
      <c r="D459" s="18"/>
      <c r="E459" s="18"/>
      <c r="F459" s="54"/>
      <c r="G459" s="54"/>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hidden="1" x14ac:dyDescent="0.25">
      <c r="A460" s="18"/>
      <c r="B460" s="19"/>
      <c r="C460" s="18"/>
      <c r="D460" s="18"/>
      <c r="E460" s="18"/>
      <c r="F460" s="54"/>
      <c r="G460" s="54"/>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hidden="1" x14ac:dyDescent="0.25">
      <c r="A461" s="18"/>
      <c r="B461" s="19"/>
      <c r="C461" s="18"/>
      <c r="D461" s="18"/>
      <c r="E461" s="18"/>
      <c r="F461" s="54"/>
      <c r="G461" s="54"/>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hidden="1" x14ac:dyDescent="0.25">
      <c r="A462" s="18"/>
      <c r="B462" s="19"/>
      <c r="C462" s="18"/>
      <c r="D462" s="18"/>
      <c r="E462" s="18"/>
      <c r="F462" s="54"/>
      <c r="G462" s="54"/>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hidden="1" x14ac:dyDescent="0.25">
      <c r="A463" s="18"/>
      <c r="B463" s="19"/>
      <c r="C463" s="18"/>
      <c r="D463" s="18"/>
      <c r="E463" s="18"/>
      <c r="F463" s="54"/>
      <c r="G463" s="54"/>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hidden="1" x14ac:dyDescent="0.25">
      <c r="A464" s="18"/>
      <c r="B464" s="19"/>
      <c r="C464" s="18"/>
      <c r="D464" s="18"/>
      <c r="E464" s="18"/>
      <c r="F464" s="54"/>
      <c r="G464" s="54"/>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hidden="1" x14ac:dyDescent="0.25">
      <c r="A465" s="18"/>
      <c r="B465" s="19"/>
      <c r="C465" s="18"/>
      <c r="D465" s="18"/>
      <c r="E465" s="18"/>
      <c r="F465" s="54"/>
      <c r="G465" s="54"/>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hidden="1" x14ac:dyDescent="0.25">
      <c r="A466" s="18"/>
      <c r="B466" s="19"/>
      <c r="C466" s="18"/>
      <c r="D466" s="18"/>
      <c r="E466" s="18"/>
      <c r="F466" s="54"/>
      <c r="G466" s="54"/>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hidden="1" x14ac:dyDescent="0.25">
      <c r="A467" s="18"/>
      <c r="B467" s="19"/>
      <c r="C467" s="18"/>
      <c r="D467" s="18"/>
      <c r="E467" s="18"/>
      <c r="F467" s="54"/>
      <c r="G467" s="54"/>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hidden="1" x14ac:dyDescent="0.25">
      <c r="A468" s="18"/>
      <c r="B468" s="19"/>
      <c r="C468" s="18"/>
      <c r="D468" s="18"/>
      <c r="E468" s="18"/>
      <c r="F468" s="54"/>
      <c r="G468" s="54"/>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hidden="1" x14ac:dyDescent="0.25">
      <c r="A469" s="18"/>
      <c r="B469" s="19"/>
      <c r="C469" s="18"/>
      <c r="D469" s="18"/>
      <c r="E469" s="18"/>
      <c r="F469" s="54"/>
      <c r="G469" s="54"/>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hidden="1" x14ac:dyDescent="0.25">
      <c r="A470" s="18"/>
      <c r="B470" s="19"/>
      <c r="C470" s="18"/>
      <c r="D470" s="18"/>
      <c r="E470" s="18"/>
      <c r="F470" s="54"/>
      <c r="G470" s="54"/>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hidden="1" x14ac:dyDescent="0.25">
      <c r="A471" s="18"/>
      <c r="B471" s="19"/>
      <c r="C471" s="18"/>
      <c r="D471" s="18"/>
      <c r="E471" s="18"/>
      <c r="F471" s="54"/>
      <c r="G471" s="54"/>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hidden="1" x14ac:dyDescent="0.25">
      <c r="A472" s="18"/>
      <c r="B472" s="19"/>
      <c r="C472" s="18"/>
      <c r="D472" s="18"/>
      <c r="E472" s="18"/>
      <c r="F472" s="54"/>
      <c r="G472" s="54"/>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hidden="1" x14ac:dyDescent="0.25">
      <c r="A473" s="18"/>
      <c r="B473" s="19"/>
      <c r="C473" s="18"/>
      <c r="D473" s="18"/>
      <c r="E473" s="18"/>
      <c r="F473" s="54"/>
      <c r="G473" s="54"/>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hidden="1" x14ac:dyDescent="0.25">
      <c r="A474" s="18"/>
      <c r="B474" s="19"/>
      <c r="C474" s="18"/>
      <c r="D474" s="18"/>
      <c r="E474" s="18"/>
      <c r="F474" s="54"/>
      <c r="G474" s="54"/>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hidden="1" x14ac:dyDescent="0.25">
      <c r="A475" s="18"/>
      <c r="B475" s="19"/>
      <c r="C475" s="18"/>
      <c r="D475" s="18"/>
      <c r="E475" s="18"/>
      <c r="F475" s="54"/>
      <c r="G475" s="54"/>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hidden="1" x14ac:dyDescent="0.25">
      <c r="A476" s="18"/>
      <c r="B476" s="19"/>
      <c r="C476" s="18"/>
      <c r="D476" s="18"/>
      <c r="E476" s="18"/>
      <c r="F476" s="54"/>
      <c r="G476" s="54"/>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hidden="1" x14ac:dyDescent="0.25">
      <c r="A477" s="18"/>
      <c r="B477" s="19"/>
      <c r="C477" s="18"/>
      <c r="D477" s="18"/>
      <c r="E477" s="18"/>
      <c r="F477" s="54"/>
      <c r="G477" s="54"/>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hidden="1" x14ac:dyDescent="0.25">
      <c r="A478" s="18"/>
      <c r="B478" s="19"/>
      <c r="C478" s="18"/>
      <c r="D478" s="18"/>
      <c r="E478" s="18"/>
      <c r="F478" s="54"/>
      <c r="G478" s="54"/>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hidden="1" x14ac:dyDescent="0.25">
      <c r="A479" s="18"/>
      <c r="B479" s="19"/>
      <c r="C479" s="18"/>
      <c r="D479" s="18"/>
      <c r="E479" s="18"/>
      <c r="F479" s="54"/>
      <c r="G479" s="54"/>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hidden="1" x14ac:dyDescent="0.25">
      <c r="A480" s="18"/>
      <c r="B480" s="19"/>
      <c r="C480" s="18"/>
      <c r="D480" s="18"/>
      <c r="E480" s="18"/>
      <c r="F480" s="54"/>
      <c r="G480" s="54"/>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hidden="1" x14ac:dyDescent="0.25">
      <c r="A481" s="18"/>
      <c r="B481" s="19"/>
      <c r="C481" s="18"/>
      <c r="D481" s="18"/>
      <c r="E481" s="18"/>
      <c r="F481" s="54"/>
      <c r="G481" s="54"/>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hidden="1" x14ac:dyDescent="0.25">
      <c r="A482" s="18"/>
      <c r="B482" s="19"/>
      <c r="C482" s="18"/>
      <c r="D482" s="18"/>
      <c r="E482" s="18"/>
      <c r="F482" s="54"/>
      <c r="G482" s="54"/>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hidden="1" x14ac:dyDescent="0.25">
      <c r="A483" s="18"/>
      <c r="B483" s="19"/>
      <c r="C483" s="18"/>
      <c r="D483" s="18"/>
      <c r="E483" s="18"/>
      <c r="F483" s="54"/>
      <c r="G483" s="54"/>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hidden="1" x14ac:dyDescent="0.25">
      <c r="A484" s="18"/>
      <c r="B484" s="19"/>
      <c r="C484" s="18"/>
      <c r="D484" s="18"/>
      <c r="E484" s="18"/>
      <c r="F484" s="54"/>
      <c r="G484" s="54"/>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hidden="1" x14ac:dyDescent="0.25">
      <c r="A485" s="18"/>
      <c r="B485" s="19"/>
      <c r="C485" s="18"/>
      <c r="D485" s="18"/>
      <c r="E485" s="18"/>
      <c r="F485" s="54"/>
      <c r="G485" s="54"/>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hidden="1" x14ac:dyDescent="0.25">
      <c r="A486" s="18"/>
      <c r="B486" s="19"/>
      <c r="C486" s="18"/>
      <c r="D486" s="18"/>
      <c r="E486" s="18"/>
      <c r="F486" s="54"/>
      <c r="G486" s="54"/>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hidden="1" x14ac:dyDescent="0.25">
      <c r="A487" s="18"/>
      <c r="B487" s="19"/>
      <c r="C487" s="18"/>
      <c r="D487" s="18"/>
      <c r="E487" s="18"/>
      <c r="F487" s="54"/>
      <c r="G487" s="54"/>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hidden="1" x14ac:dyDescent="0.25">
      <c r="A488" s="18"/>
      <c r="B488" s="19"/>
      <c r="C488" s="18"/>
      <c r="D488" s="18"/>
      <c r="E488" s="18"/>
      <c r="F488" s="54"/>
      <c r="G488" s="54"/>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hidden="1" x14ac:dyDescent="0.25">
      <c r="A489" s="18"/>
      <c r="B489" s="19"/>
      <c r="C489" s="18"/>
      <c r="D489" s="18"/>
      <c r="E489" s="18"/>
      <c r="F489" s="54"/>
      <c r="G489" s="54"/>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hidden="1" x14ac:dyDescent="0.25">
      <c r="A490" s="18"/>
      <c r="B490" s="19"/>
      <c r="C490" s="18"/>
      <c r="D490" s="18"/>
      <c r="E490" s="18"/>
      <c r="F490" s="54"/>
      <c r="G490" s="54"/>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hidden="1" x14ac:dyDescent="0.25">
      <c r="A491" s="18"/>
      <c r="B491" s="19"/>
      <c r="C491" s="18"/>
      <c r="D491" s="18"/>
      <c r="E491" s="18"/>
      <c r="F491" s="54"/>
      <c r="G491" s="54"/>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hidden="1" x14ac:dyDescent="0.25">
      <c r="A492" s="18"/>
      <c r="B492" s="19"/>
      <c r="C492" s="18"/>
      <c r="D492" s="18"/>
      <c r="E492" s="18"/>
      <c r="F492" s="54"/>
      <c r="G492" s="54"/>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hidden="1" x14ac:dyDescent="0.25">
      <c r="A493" s="18"/>
      <c r="B493" s="19"/>
      <c r="C493" s="18"/>
      <c r="D493" s="18"/>
      <c r="E493" s="18"/>
      <c r="F493" s="54"/>
      <c r="G493" s="54"/>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hidden="1" x14ac:dyDescent="0.25">
      <c r="A494" s="18"/>
      <c r="B494" s="19"/>
      <c r="C494" s="18"/>
      <c r="D494" s="18"/>
      <c r="E494" s="18"/>
      <c r="F494" s="54"/>
      <c r="G494" s="54"/>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hidden="1" x14ac:dyDescent="0.25">
      <c r="A495" s="18"/>
      <c r="B495" s="19"/>
      <c r="C495" s="18"/>
      <c r="D495" s="18"/>
      <c r="E495" s="18"/>
      <c r="F495" s="54"/>
      <c r="G495" s="54"/>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hidden="1" x14ac:dyDescent="0.25">
      <c r="A496" s="18"/>
      <c r="B496" s="19"/>
      <c r="C496" s="18"/>
      <c r="D496" s="18"/>
      <c r="E496" s="18"/>
      <c r="F496" s="54"/>
      <c r="G496" s="54"/>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hidden="1" x14ac:dyDescent="0.25">
      <c r="A497" s="18"/>
      <c r="B497" s="19"/>
      <c r="C497" s="18"/>
      <c r="D497" s="18"/>
      <c r="E497" s="18"/>
      <c r="F497" s="54"/>
      <c r="G497" s="54"/>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hidden="1" x14ac:dyDescent="0.25">
      <c r="A498" s="18"/>
      <c r="B498" s="19"/>
      <c r="C498" s="18"/>
      <c r="D498" s="18"/>
      <c r="E498" s="18"/>
      <c r="F498" s="54"/>
      <c r="G498" s="54"/>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hidden="1" x14ac:dyDescent="0.25">
      <c r="A499" s="18"/>
      <c r="B499" s="19"/>
      <c r="C499" s="18"/>
      <c r="D499" s="18"/>
      <c r="E499" s="18"/>
      <c r="F499" s="54"/>
      <c r="G499" s="54"/>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hidden="1" x14ac:dyDescent="0.25">
      <c r="A500" s="18"/>
      <c r="B500" s="19"/>
      <c r="C500" s="18"/>
      <c r="D500" s="18"/>
      <c r="E500" s="18"/>
      <c r="F500" s="54"/>
      <c r="G500" s="54"/>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hidden="1" x14ac:dyDescent="0.25">
      <c r="A501" s="18"/>
      <c r="B501" s="19"/>
      <c r="C501" s="18"/>
      <c r="D501" s="18"/>
      <c r="E501" s="18"/>
      <c r="F501" s="54"/>
      <c r="G501" s="54"/>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hidden="1" x14ac:dyDescent="0.25">
      <c r="A502" s="18"/>
      <c r="B502" s="19"/>
      <c r="C502" s="18"/>
      <c r="D502" s="18"/>
      <c r="E502" s="18"/>
      <c r="F502" s="54"/>
      <c r="G502" s="54"/>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hidden="1" x14ac:dyDescent="0.25">
      <c r="A503" s="18"/>
      <c r="B503" s="19"/>
      <c r="C503" s="18"/>
      <c r="D503" s="18"/>
      <c r="E503" s="18"/>
      <c r="F503" s="54"/>
      <c r="G503" s="54"/>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hidden="1" x14ac:dyDescent="0.25">
      <c r="A504" s="18"/>
      <c r="B504" s="19"/>
      <c r="C504" s="18"/>
      <c r="D504" s="18"/>
      <c r="E504" s="18"/>
      <c r="F504" s="54"/>
      <c r="G504" s="54"/>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hidden="1" x14ac:dyDescent="0.25">
      <c r="A505" s="18"/>
      <c r="B505" s="19"/>
      <c r="C505" s="18"/>
      <c r="D505" s="18"/>
      <c r="E505" s="18"/>
      <c r="F505" s="54"/>
      <c r="G505" s="54"/>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hidden="1" x14ac:dyDescent="0.25">
      <c r="A506" s="18"/>
      <c r="B506" s="19"/>
      <c r="C506" s="18"/>
      <c r="D506" s="18"/>
      <c r="E506" s="18"/>
      <c r="F506" s="54"/>
      <c r="G506" s="54"/>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hidden="1" x14ac:dyDescent="0.25">
      <c r="A507" s="18"/>
      <c r="B507" s="19"/>
      <c r="C507" s="18"/>
      <c r="D507" s="18"/>
      <c r="E507" s="18"/>
      <c r="F507" s="54"/>
      <c r="G507" s="54"/>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hidden="1" x14ac:dyDescent="0.25">
      <c r="A508" s="18"/>
      <c r="B508" s="19"/>
      <c r="C508" s="18"/>
      <c r="D508" s="18"/>
      <c r="E508" s="18"/>
      <c r="F508" s="54"/>
      <c r="G508" s="54"/>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hidden="1" x14ac:dyDescent="0.25">
      <c r="A509" s="18"/>
      <c r="B509" s="19"/>
      <c r="C509" s="18"/>
      <c r="D509" s="18"/>
      <c r="E509" s="18"/>
      <c r="F509" s="54"/>
      <c r="G509" s="54"/>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hidden="1" x14ac:dyDescent="0.25">
      <c r="A510" s="18"/>
      <c r="B510" s="19"/>
      <c r="C510" s="18"/>
      <c r="D510" s="18"/>
      <c r="E510" s="18"/>
      <c r="F510" s="54"/>
      <c r="G510" s="54"/>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hidden="1" x14ac:dyDescent="0.25">
      <c r="A511" s="18"/>
      <c r="B511" s="19"/>
      <c r="C511" s="18"/>
      <c r="D511" s="18"/>
      <c r="E511" s="18"/>
      <c r="F511" s="54"/>
      <c r="G511" s="54"/>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hidden="1" x14ac:dyDescent="0.25">
      <c r="A512" s="18"/>
      <c r="B512" s="19"/>
      <c r="C512" s="18"/>
      <c r="D512" s="18"/>
      <c r="E512" s="18"/>
      <c r="F512" s="54"/>
      <c r="G512" s="54"/>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hidden="1" x14ac:dyDescent="0.25">
      <c r="A513" s="18"/>
      <c r="B513" s="19"/>
      <c r="C513" s="18"/>
      <c r="D513" s="18"/>
      <c r="E513" s="18"/>
      <c r="F513" s="54"/>
      <c r="G513" s="54"/>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hidden="1" x14ac:dyDescent="0.25">
      <c r="A514" s="18"/>
      <c r="B514" s="19"/>
      <c r="C514" s="18"/>
      <c r="D514" s="18"/>
      <c r="E514" s="18"/>
      <c r="F514" s="54"/>
      <c r="G514" s="54"/>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hidden="1" x14ac:dyDescent="0.25">
      <c r="A515" s="18"/>
      <c r="B515" s="19"/>
      <c r="C515" s="18"/>
      <c r="D515" s="18"/>
      <c r="E515" s="18"/>
      <c r="F515" s="54"/>
      <c r="G515" s="54"/>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hidden="1" x14ac:dyDescent="0.25">
      <c r="A516" s="18"/>
      <c r="B516" s="19"/>
      <c r="C516" s="18"/>
      <c r="D516" s="18"/>
      <c r="E516" s="18"/>
      <c r="F516" s="54"/>
      <c r="G516" s="54"/>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hidden="1" x14ac:dyDescent="0.25">
      <c r="A517" s="18"/>
      <c r="B517" s="19"/>
      <c r="C517" s="18"/>
      <c r="D517" s="18"/>
      <c r="E517" s="18"/>
      <c r="F517" s="54"/>
      <c r="G517" s="54"/>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hidden="1" x14ac:dyDescent="0.25">
      <c r="A518" s="18"/>
      <c r="B518" s="19"/>
      <c r="C518" s="18"/>
      <c r="D518" s="18"/>
      <c r="E518" s="18"/>
      <c r="F518" s="54"/>
      <c r="G518" s="54"/>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hidden="1" x14ac:dyDescent="0.25">
      <c r="A519" s="18"/>
      <c r="B519" s="19"/>
      <c r="C519" s="18"/>
      <c r="D519" s="18"/>
      <c r="E519" s="18"/>
      <c r="F519" s="54"/>
      <c r="G519" s="54"/>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hidden="1" x14ac:dyDescent="0.25">
      <c r="A520" s="18"/>
      <c r="B520" s="19"/>
      <c r="C520" s="18"/>
      <c r="D520" s="18"/>
      <c r="E520" s="18"/>
      <c r="F520" s="54"/>
      <c r="G520" s="54"/>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hidden="1" x14ac:dyDescent="0.25">
      <c r="A521" s="18"/>
      <c r="B521" s="19"/>
      <c r="C521" s="18"/>
      <c r="D521" s="18"/>
      <c r="E521" s="18"/>
      <c r="F521" s="54"/>
      <c r="G521" s="54"/>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hidden="1" x14ac:dyDescent="0.25">
      <c r="A522" s="18"/>
      <c r="B522" s="19"/>
      <c r="C522" s="18"/>
      <c r="D522" s="18"/>
      <c r="E522" s="18"/>
      <c r="F522" s="54"/>
      <c r="G522" s="54"/>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hidden="1" x14ac:dyDescent="0.25">
      <c r="A523" s="18"/>
      <c r="B523" s="19"/>
      <c r="C523" s="18"/>
      <c r="D523" s="18"/>
      <c r="E523" s="18"/>
      <c r="F523" s="54"/>
      <c r="G523" s="54"/>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hidden="1" x14ac:dyDescent="0.25">
      <c r="A524" s="18"/>
      <c r="B524" s="19"/>
      <c r="C524" s="18"/>
      <c r="D524" s="18"/>
      <c r="E524" s="18"/>
      <c r="F524" s="54"/>
      <c r="G524" s="54"/>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hidden="1" x14ac:dyDescent="0.25">
      <c r="A525" s="18"/>
      <c r="B525" s="19"/>
      <c r="C525" s="18"/>
      <c r="D525" s="18"/>
      <c r="E525" s="18"/>
      <c r="F525" s="54"/>
      <c r="G525" s="54"/>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hidden="1" x14ac:dyDescent="0.25">
      <c r="A526" s="18"/>
      <c r="B526" s="19"/>
      <c r="C526" s="18"/>
      <c r="D526" s="18"/>
      <c r="E526" s="18"/>
      <c r="F526" s="54"/>
      <c r="G526" s="54"/>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hidden="1" x14ac:dyDescent="0.25">
      <c r="A527" s="18"/>
      <c r="B527" s="19"/>
      <c r="C527" s="18"/>
      <c r="D527" s="18"/>
      <c r="E527" s="18"/>
      <c r="F527" s="54"/>
      <c r="G527" s="54"/>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hidden="1" x14ac:dyDescent="0.25">
      <c r="A528" s="18"/>
      <c r="B528" s="19"/>
      <c r="C528" s="18"/>
      <c r="D528" s="18"/>
      <c r="E528" s="18"/>
      <c r="F528" s="54"/>
      <c r="G528" s="54"/>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hidden="1" x14ac:dyDescent="0.25">
      <c r="A529" s="18"/>
      <c r="B529" s="19"/>
      <c r="C529" s="18"/>
      <c r="D529" s="18"/>
      <c r="E529" s="18"/>
      <c r="F529" s="54"/>
      <c r="G529" s="54"/>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hidden="1" x14ac:dyDescent="0.25">
      <c r="A530" s="18"/>
      <c r="B530" s="19"/>
      <c r="C530" s="18"/>
      <c r="D530" s="18"/>
      <c r="E530" s="18"/>
      <c r="F530" s="54"/>
      <c r="G530" s="54"/>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hidden="1" x14ac:dyDescent="0.25">
      <c r="A531" s="18"/>
      <c r="B531" s="19"/>
      <c r="C531" s="18"/>
      <c r="D531" s="18"/>
      <c r="E531" s="18"/>
      <c r="F531" s="54"/>
      <c r="G531" s="54"/>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hidden="1" x14ac:dyDescent="0.25">
      <c r="A532" s="18"/>
      <c r="B532" s="19"/>
      <c r="C532" s="18"/>
      <c r="D532" s="18"/>
      <c r="E532" s="18"/>
      <c r="F532" s="54"/>
      <c r="G532" s="54"/>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hidden="1" x14ac:dyDescent="0.25">
      <c r="A533" s="18"/>
      <c r="B533" s="19"/>
      <c r="C533" s="18"/>
      <c r="D533" s="18"/>
      <c r="E533" s="18"/>
      <c r="F533" s="54"/>
      <c r="G533" s="54"/>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hidden="1" x14ac:dyDescent="0.25">
      <c r="A534" s="18"/>
      <c r="B534" s="19"/>
      <c r="C534" s="18"/>
      <c r="D534" s="18"/>
      <c r="E534" s="18"/>
      <c r="F534" s="54"/>
      <c r="G534" s="54"/>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hidden="1" x14ac:dyDescent="0.25">
      <c r="A535" s="18"/>
      <c r="B535" s="19"/>
      <c r="C535" s="18"/>
      <c r="D535" s="18"/>
      <c r="E535" s="18"/>
      <c r="F535" s="54"/>
      <c r="G535" s="54"/>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hidden="1" x14ac:dyDescent="0.25">
      <c r="A536" s="18"/>
      <c r="B536" s="19"/>
      <c r="C536" s="18"/>
      <c r="D536" s="18"/>
      <c r="E536" s="18"/>
      <c r="F536" s="54"/>
      <c r="G536" s="54"/>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hidden="1" x14ac:dyDescent="0.25">
      <c r="A537" s="18"/>
      <c r="B537" s="19"/>
      <c r="C537" s="18"/>
      <c r="D537" s="18"/>
      <c r="E537" s="18"/>
      <c r="F537" s="54"/>
      <c r="G537" s="54"/>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hidden="1" x14ac:dyDescent="0.25">
      <c r="A538" s="18"/>
      <c r="B538" s="19"/>
      <c r="C538" s="18"/>
      <c r="D538" s="18"/>
      <c r="E538" s="18"/>
      <c r="F538" s="54"/>
      <c r="G538" s="54"/>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hidden="1" x14ac:dyDescent="0.25">
      <c r="A539" s="18"/>
      <c r="B539" s="19"/>
      <c r="C539" s="18"/>
      <c r="D539" s="18"/>
      <c r="E539" s="18"/>
      <c r="F539" s="54"/>
      <c r="G539" s="54"/>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hidden="1" x14ac:dyDescent="0.25">
      <c r="A540" s="18"/>
      <c r="B540" s="19"/>
      <c r="C540" s="18"/>
      <c r="D540" s="18"/>
      <c r="E540" s="18"/>
      <c r="F540" s="54"/>
      <c r="G540" s="54"/>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hidden="1" x14ac:dyDescent="0.25">
      <c r="A541" s="18"/>
      <c r="B541" s="19"/>
      <c r="C541" s="18"/>
      <c r="D541" s="18"/>
      <c r="E541" s="18"/>
      <c r="F541" s="54"/>
      <c r="G541" s="54"/>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hidden="1" x14ac:dyDescent="0.25">
      <c r="A542" s="18"/>
      <c r="B542" s="19"/>
      <c r="C542" s="18"/>
      <c r="D542" s="18"/>
      <c r="E542" s="18"/>
      <c r="F542" s="54"/>
      <c r="G542" s="54"/>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hidden="1" x14ac:dyDescent="0.25">
      <c r="A543" s="18"/>
      <c r="B543" s="19"/>
      <c r="C543" s="18"/>
      <c r="D543" s="18"/>
      <c r="E543" s="18"/>
      <c r="F543" s="54"/>
      <c r="G543" s="54"/>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hidden="1" x14ac:dyDescent="0.25">
      <c r="A544" s="18"/>
      <c r="B544" s="19"/>
      <c r="C544" s="18"/>
      <c r="D544" s="18"/>
      <c r="E544" s="18"/>
      <c r="F544" s="54"/>
      <c r="G544" s="54"/>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hidden="1" x14ac:dyDescent="0.25">
      <c r="A545" s="18"/>
      <c r="B545" s="19"/>
      <c r="C545" s="18"/>
      <c r="D545" s="18"/>
      <c r="E545" s="18"/>
      <c r="F545" s="54"/>
      <c r="G545" s="54"/>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hidden="1" x14ac:dyDescent="0.25">
      <c r="A546" s="18"/>
      <c r="B546" s="19"/>
      <c r="C546" s="18"/>
      <c r="D546" s="18"/>
      <c r="E546" s="18"/>
      <c r="F546" s="54"/>
      <c r="G546" s="54"/>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hidden="1" x14ac:dyDescent="0.25">
      <c r="A547" s="18"/>
      <c r="B547" s="19"/>
      <c r="C547" s="18"/>
      <c r="D547" s="18"/>
      <c r="E547" s="18"/>
      <c r="F547" s="54"/>
      <c r="G547" s="54"/>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hidden="1" x14ac:dyDescent="0.25">
      <c r="A548" s="18"/>
      <c r="B548" s="19"/>
      <c r="C548" s="18"/>
      <c r="D548" s="18"/>
      <c r="E548" s="18"/>
      <c r="F548" s="54"/>
      <c r="G548" s="54"/>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hidden="1" x14ac:dyDescent="0.25">
      <c r="A549" s="18"/>
      <c r="B549" s="19"/>
      <c r="C549" s="18"/>
      <c r="D549" s="18"/>
      <c r="E549" s="18"/>
      <c r="F549" s="54"/>
      <c r="G549" s="54"/>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hidden="1" x14ac:dyDescent="0.25">
      <c r="A550" s="18"/>
      <c r="B550" s="19"/>
      <c r="C550" s="18"/>
      <c r="D550" s="18"/>
      <c r="E550" s="18"/>
      <c r="F550" s="54"/>
      <c r="G550" s="54"/>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hidden="1" x14ac:dyDescent="0.25">
      <c r="A551" s="18"/>
      <c r="B551" s="19"/>
      <c r="C551" s="18"/>
      <c r="D551" s="18"/>
      <c r="E551" s="18"/>
      <c r="F551" s="54"/>
      <c r="G551" s="54"/>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hidden="1" x14ac:dyDescent="0.25">
      <c r="A552" s="18"/>
      <c r="B552" s="19"/>
      <c r="C552" s="18"/>
      <c r="D552" s="18"/>
      <c r="E552" s="18"/>
      <c r="F552" s="54"/>
      <c r="G552" s="54"/>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hidden="1" x14ac:dyDescent="0.25">
      <c r="A553" s="18"/>
      <c r="B553" s="19"/>
      <c r="C553" s="18"/>
      <c r="D553" s="18"/>
      <c r="E553" s="18"/>
      <c r="F553" s="54"/>
      <c r="G553" s="54"/>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hidden="1" x14ac:dyDescent="0.25">
      <c r="A554" s="18"/>
      <c r="B554" s="19"/>
      <c r="C554" s="18"/>
      <c r="D554" s="18"/>
      <c r="E554" s="18"/>
      <c r="F554" s="54"/>
      <c r="G554" s="54"/>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hidden="1" x14ac:dyDescent="0.25">
      <c r="A555" s="18"/>
      <c r="B555" s="19"/>
      <c r="C555" s="18"/>
      <c r="D555" s="18"/>
      <c r="E555" s="18"/>
      <c r="F555" s="54"/>
      <c r="G555" s="54"/>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hidden="1" x14ac:dyDescent="0.25">
      <c r="A556" s="18"/>
      <c r="B556" s="19"/>
      <c r="C556" s="18"/>
      <c r="D556" s="18"/>
      <c r="E556" s="18"/>
      <c r="F556" s="54"/>
      <c r="G556" s="54"/>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hidden="1" x14ac:dyDescent="0.25">
      <c r="A557" s="18"/>
      <c r="B557" s="19"/>
      <c r="C557" s="18"/>
      <c r="D557" s="18"/>
      <c r="E557" s="18"/>
      <c r="F557" s="54"/>
      <c r="G557" s="54"/>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hidden="1" x14ac:dyDescent="0.25">
      <c r="A558" s="18"/>
      <c r="B558" s="19"/>
      <c r="C558" s="18"/>
      <c r="D558" s="18"/>
      <c r="E558" s="18"/>
      <c r="F558" s="54"/>
      <c r="G558" s="54"/>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hidden="1" x14ac:dyDescent="0.25">
      <c r="A559" s="18"/>
      <c r="B559" s="19"/>
      <c r="C559" s="18"/>
      <c r="D559" s="18"/>
      <c r="E559" s="18"/>
      <c r="F559" s="54"/>
      <c r="G559" s="54"/>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hidden="1" x14ac:dyDescent="0.25">
      <c r="A560" s="18"/>
      <c r="B560" s="19"/>
      <c r="C560" s="18"/>
      <c r="D560" s="18"/>
      <c r="E560" s="18"/>
      <c r="F560" s="54"/>
      <c r="G560" s="54"/>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hidden="1" x14ac:dyDescent="0.25">
      <c r="A561" s="18"/>
      <c r="B561" s="19"/>
      <c r="C561" s="18"/>
      <c r="D561" s="18"/>
      <c r="E561" s="18"/>
      <c r="F561" s="54"/>
      <c r="G561" s="54"/>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hidden="1" x14ac:dyDescent="0.25">
      <c r="A562" s="18"/>
      <c r="B562" s="19"/>
      <c r="C562" s="18"/>
      <c r="D562" s="18"/>
      <c r="E562" s="18"/>
      <c r="F562" s="54"/>
      <c r="G562" s="54"/>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hidden="1" x14ac:dyDescent="0.25">
      <c r="A563" s="18"/>
      <c r="B563" s="19"/>
      <c r="C563" s="18"/>
      <c r="D563" s="18"/>
      <c r="E563" s="18"/>
      <c r="F563" s="54"/>
      <c r="G563" s="54"/>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hidden="1" x14ac:dyDescent="0.25">
      <c r="A564" s="18"/>
      <c r="B564" s="19"/>
      <c r="C564" s="18"/>
      <c r="D564" s="18"/>
      <c r="E564" s="18"/>
      <c r="F564" s="54"/>
      <c r="G564" s="54"/>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hidden="1" x14ac:dyDescent="0.25">
      <c r="A565" s="18"/>
      <c r="B565" s="19"/>
      <c r="C565" s="18"/>
      <c r="D565" s="18"/>
      <c r="E565" s="18"/>
      <c r="F565" s="54"/>
      <c r="G565" s="54"/>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hidden="1" x14ac:dyDescent="0.25">
      <c r="A566" s="18"/>
      <c r="B566" s="19"/>
      <c r="C566" s="18"/>
      <c r="D566" s="18"/>
      <c r="E566" s="18"/>
      <c r="F566" s="54"/>
      <c r="G566" s="54"/>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hidden="1" x14ac:dyDescent="0.25">
      <c r="A567" s="18"/>
      <c r="B567" s="19"/>
      <c r="C567" s="18"/>
      <c r="D567" s="18"/>
      <c r="E567" s="18"/>
      <c r="F567" s="54"/>
      <c r="G567" s="54"/>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hidden="1" x14ac:dyDescent="0.25">
      <c r="A568" s="18"/>
      <c r="B568" s="19"/>
      <c r="C568" s="18"/>
      <c r="D568" s="18"/>
      <c r="E568" s="18"/>
      <c r="F568" s="54"/>
      <c r="G568" s="54"/>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hidden="1" x14ac:dyDescent="0.25">
      <c r="A569" s="18"/>
      <c r="B569" s="19"/>
      <c r="C569" s="18"/>
      <c r="D569" s="18"/>
      <c r="E569" s="18"/>
      <c r="F569" s="54"/>
      <c r="G569" s="54"/>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hidden="1" x14ac:dyDescent="0.25">
      <c r="A570" s="18"/>
      <c r="B570" s="19"/>
      <c r="C570" s="18"/>
      <c r="D570" s="18"/>
      <c r="E570" s="18"/>
      <c r="F570" s="54"/>
      <c r="G570" s="54"/>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hidden="1" x14ac:dyDescent="0.25">
      <c r="A571" s="18"/>
      <c r="B571" s="19"/>
      <c r="C571" s="18"/>
      <c r="D571" s="18"/>
      <c r="E571" s="18"/>
      <c r="F571" s="54"/>
      <c r="G571" s="54"/>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hidden="1" x14ac:dyDescent="0.25">
      <c r="A572" s="18"/>
      <c r="B572" s="19"/>
      <c r="C572" s="18"/>
      <c r="D572" s="18"/>
      <c r="E572" s="18"/>
      <c r="F572" s="54"/>
      <c r="G572" s="54"/>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hidden="1" x14ac:dyDescent="0.25">
      <c r="A573" s="18"/>
      <c r="B573" s="19"/>
      <c r="C573" s="18"/>
      <c r="D573" s="18"/>
      <c r="E573" s="18"/>
      <c r="F573" s="54"/>
      <c r="G573" s="54"/>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hidden="1" x14ac:dyDescent="0.25">
      <c r="A574" s="18"/>
      <c r="B574" s="19"/>
      <c r="C574" s="18"/>
      <c r="D574" s="18"/>
      <c r="E574" s="18"/>
      <c r="F574" s="54"/>
      <c r="G574" s="54"/>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hidden="1" x14ac:dyDescent="0.25">
      <c r="A575" s="18"/>
      <c r="B575" s="19"/>
      <c r="C575" s="18"/>
      <c r="D575" s="18"/>
      <c r="E575" s="18"/>
      <c r="F575" s="54"/>
      <c r="G575" s="54"/>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hidden="1" x14ac:dyDescent="0.25">
      <c r="A576" s="18"/>
      <c r="B576" s="19"/>
      <c r="C576" s="18"/>
      <c r="D576" s="18"/>
      <c r="E576" s="18"/>
      <c r="F576" s="54"/>
      <c r="G576" s="54"/>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hidden="1" x14ac:dyDescent="0.25">
      <c r="A577" s="18"/>
      <c r="B577" s="19"/>
      <c r="C577" s="18"/>
      <c r="D577" s="18"/>
      <c r="E577" s="18"/>
      <c r="F577" s="54"/>
      <c r="G577" s="54"/>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hidden="1" x14ac:dyDescent="0.25">
      <c r="A578" s="18"/>
      <c r="B578" s="19"/>
      <c r="C578" s="18"/>
      <c r="D578" s="18"/>
      <c r="E578" s="18"/>
      <c r="F578" s="54"/>
      <c r="G578" s="54"/>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hidden="1" x14ac:dyDescent="0.25">
      <c r="A579" s="18"/>
      <c r="B579" s="19"/>
      <c r="C579" s="18"/>
      <c r="D579" s="18"/>
      <c r="E579" s="18"/>
      <c r="F579" s="54"/>
      <c r="G579" s="54"/>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hidden="1" x14ac:dyDescent="0.25">
      <c r="A580" s="18"/>
      <c r="B580" s="19"/>
      <c r="C580" s="18"/>
      <c r="D580" s="18"/>
      <c r="E580" s="18"/>
      <c r="F580" s="54"/>
      <c r="G580" s="54"/>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hidden="1" x14ac:dyDescent="0.25">
      <c r="A581" s="18"/>
      <c r="B581" s="19"/>
      <c r="C581" s="18"/>
      <c r="D581" s="18"/>
      <c r="E581" s="18"/>
      <c r="F581" s="54"/>
      <c r="G581" s="54"/>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hidden="1" x14ac:dyDescent="0.25">
      <c r="A582" s="18"/>
      <c r="B582" s="19"/>
      <c r="C582" s="18"/>
      <c r="D582" s="18"/>
      <c r="E582" s="18"/>
      <c r="F582" s="54"/>
      <c r="G582" s="54"/>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hidden="1" x14ac:dyDescent="0.25">
      <c r="A583" s="18"/>
      <c r="B583" s="19"/>
      <c r="C583" s="18"/>
      <c r="D583" s="18"/>
      <c r="E583" s="18"/>
      <c r="F583" s="54"/>
      <c r="G583" s="54"/>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hidden="1" x14ac:dyDescent="0.25">
      <c r="A584" s="18"/>
      <c r="B584" s="19"/>
      <c r="C584" s="18"/>
      <c r="D584" s="18"/>
      <c r="E584" s="18"/>
      <c r="F584" s="54"/>
      <c r="G584" s="54"/>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hidden="1" x14ac:dyDescent="0.25">
      <c r="A585" s="18"/>
      <c r="B585" s="19"/>
      <c r="C585" s="18"/>
      <c r="D585" s="18"/>
      <c r="E585" s="18"/>
      <c r="F585" s="54"/>
      <c r="G585" s="54"/>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hidden="1" x14ac:dyDescent="0.25">
      <c r="A586" s="18"/>
      <c r="B586" s="19"/>
      <c r="C586" s="18"/>
      <c r="D586" s="18"/>
      <c r="E586" s="18"/>
      <c r="F586" s="54"/>
      <c r="G586" s="54"/>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hidden="1" x14ac:dyDescent="0.25">
      <c r="A587" s="18"/>
      <c r="B587" s="19"/>
      <c r="C587" s="18"/>
      <c r="D587" s="18"/>
      <c r="E587" s="18"/>
      <c r="F587" s="54"/>
      <c r="G587" s="54"/>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hidden="1" x14ac:dyDescent="0.25">
      <c r="A588" s="18"/>
      <c r="B588" s="19"/>
      <c r="C588" s="18"/>
      <c r="D588" s="18"/>
      <c r="E588" s="18"/>
      <c r="F588" s="54"/>
      <c r="G588" s="54"/>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hidden="1" x14ac:dyDescent="0.25">
      <c r="A589" s="18"/>
      <c r="B589" s="19"/>
      <c r="C589" s="18"/>
      <c r="D589" s="18"/>
      <c r="E589" s="18"/>
      <c r="F589" s="54"/>
      <c r="G589" s="54"/>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hidden="1" x14ac:dyDescent="0.25">
      <c r="A590" s="18"/>
      <c r="B590" s="19"/>
      <c r="C590" s="18"/>
      <c r="D590" s="18"/>
      <c r="E590" s="18"/>
      <c r="F590" s="54"/>
      <c r="G590" s="54"/>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hidden="1" x14ac:dyDescent="0.25">
      <c r="A591" s="18"/>
      <c r="B591" s="19"/>
      <c r="C591" s="18"/>
      <c r="D591" s="18"/>
      <c r="E591" s="18"/>
      <c r="F591" s="54"/>
      <c r="G591" s="54"/>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hidden="1" x14ac:dyDescent="0.25">
      <c r="A592" s="18"/>
      <c r="B592" s="19"/>
      <c r="C592" s="18"/>
      <c r="D592" s="18"/>
      <c r="E592" s="18"/>
      <c r="F592" s="54"/>
      <c r="G592" s="54"/>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hidden="1" x14ac:dyDescent="0.25">
      <c r="A593" s="18"/>
      <c r="B593" s="19"/>
      <c r="C593" s="18"/>
      <c r="D593" s="18"/>
      <c r="E593" s="18"/>
      <c r="F593" s="54"/>
      <c r="G593" s="54"/>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hidden="1" x14ac:dyDescent="0.25">
      <c r="A594" s="18"/>
      <c r="B594" s="19"/>
      <c r="C594" s="18"/>
      <c r="D594" s="18"/>
      <c r="E594" s="18"/>
      <c r="F594" s="54"/>
      <c r="G594" s="54"/>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hidden="1" x14ac:dyDescent="0.25">
      <c r="A595" s="18"/>
      <c r="B595" s="19"/>
      <c r="C595" s="18"/>
      <c r="D595" s="18"/>
      <c r="E595" s="18"/>
      <c r="F595" s="54"/>
      <c r="G595" s="54"/>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hidden="1" x14ac:dyDescent="0.25">
      <c r="A596" s="18"/>
      <c r="B596" s="19"/>
      <c r="C596" s="18"/>
      <c r="D596" s="18"/>
      <c r="E596" s="18"/>
      <c r="F596" s="54"/>
      <c r="G596" s="54"/>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hidden="1" x14ac:dyDescent="0.25">
      <c r="A597" s="18"/>
      <c r="B597" s="19"/>
      <c r="C597" s="18"/>
      <c r="D597" s="18"/>
      <c r="E597" s="18"/>
      <c r="F597" s="54"/>
      <c r="G597" s="54"/>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hidden="1" x14ac:dyDescent="0.25">
      <c r="A598" s="18"/>
      <c r="B598" s="19"/>
      <c r="C598" s="18"/>
      <c r="D598" s="18"/>
      <c r="E598" s="18"/>
      <c r="F598" s="54"/>
      <c r="G598" s="54"/>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hidden="1" x14ac:dyDescent="0.25">
      <c r="A599" s="18"/>
      <c r="B599" s="19"/>
      <c r="C599" s="18"/>
      <c r="D599" s="18"/>
      <c r="E599" s="18"/>
      <c r="F599" s="54"/>
      <c r="G599" s="54"/>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hidden="1" x14ac:dyDescent="0.25">
      <c r="A600" s="18"/>
      <c r="B600" s="19"/>
      <c r="C600" s="18"/>
      <c r="D600" s="18"/>
      <c r="E600" s="18"/>
      <c r="F600" s="54"/>
      <c r="G600" s="54"/>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hidden="1" x14ac:dyDescent="0.25">
      <c r="A601" s="18"/>
      <c r="B601" s="19"/>
      <c r="C601" s="18"/>
      <c r="D601" s="18"/>
      <c r="E601" s="18"/>
      <c r="F601" s="54"/>
      <c r="G601" s="54"/>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hidden="1" x14ac:dyDescent="0.25">
      <c r="A602" s="18"/>
      <c r="B602" s="19"/>
      <c r="C602" s="18"/>
      <c r="D602" s="18"/>
      <c r="E602" s="18"/>
      <c r="F602" s="54"/>
      <c r="G602" s="54"/>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hidden="1" x14ac:dyDescent="0.25">
      <c r="A603" s="18"/>
      <c r="B603" s="19"/>
      <c r="C603" s="18"/>
      <c r="D603" s="18"/>
      <c r="E603" s="18"/>
      <c r="F603" s="54"/>
      <c r="G603" s="54"/>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hidden="1" x14ac:dyDescent="0.25">
      <c r="A604" s="18"/>
      <c r="B604" s="19"/>
      <c r="C604" s="18"/>
      <c r="D604" s="18"/>
      <c r="E604" s="18"/>
      <c r="F604" s="54"/>
      <c r="G604" s="54"/>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hidden="1" x14ac:dyDescent="0.25">
      <c r="A605" s="18"/>
      <c r="B605" s="19"/>
      <c r="C605" s="18"/>
      <c r="D605" s="18"/>
      <c r="E605" s="18"/>
      <c r="F605" s="54"/>
      <c r="G605" s="54"/>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hidden="1" x14ac:dyDescent="0.25">
      <c r="A606" s="18"/>
      <c r="B606" s="19"/>
      <c r="C606" s="18"/>
      <c r="D606" s="18"/>
      <c r="E606" s="18"/>
      <c r="F606" s="54"/>
      <c r="G606" s="54"/>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hidden="1" x14ac:dyDescent="0.25">
      <c r="A607" s="18"/>
      <c r="B607" s="19"/>
      <c r="C607" s="18"/>
      <c r="D607" s="18"/>
      <c r="E607" s="18"/>
      <c r="F607" s="54"/>
      <c r="G607" s="54"/>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hidden="1" x14ac:dyDescent="0.25">
      <c r="A608" s="18"/>
      <c r="B608" s="19"/>
      <c r="C608" s="18"/>
      <c r="D608" s="18"/>
      <c r="E608" s="18"/>
      <c r="F608" s="54"/>
      <c r="G608" s="54"/>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hidden="1" x14ac:dyDescent="0.25">
      <c r="A609" s="18"/>
      <c r="B609" s="19"/>
      <c r="C609" s="18"/>
      <c r="D609" s="18"/>
      <c r="E609" s="18"/>
      <c r="F609" s="54"/>
      <c r="G609" s="54"/>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hidden="1" x14ac:dyDescent="0.25">
      <c r="A610" s="18"/>
      <c r="B610" s="19"/>
      <c r="C610" s="18"/>
      <c r="D610" s="18"/>
      <c r="E610" s="18"/>
      <c r="F610" s="54"/>
      <c r="G610" s="54"/>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hidden="1" x14ac:dyDescent="0.25">
      <c r="A611" s="18"/>
      <c r="B611" s="19"/>
      <c r="C611" s="18"/>
      <c r="D611" s="18"/>
      <c r="E611" s="18"/>
      <c r="F611" s="54"/>
      <c r="G611" s="54"/>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hidden="1" x14ac:dyDescent="0.25">
      <c r="A612" s="18"/>
      <c r="B612" s="19"/>
      <c r="C612" s="18"/>
      <c r="D612" s="18"/>
      <c r="E612" s="18"/>
      <c r="F612" s="54"/>
      <c r="G612" s="54"/>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hidden="1" x14ac:dyDescent="0.25">
      <c r="A613" s="18"/>
      <c r="B613" s="19"/>
      <c r="C613" s="18"/>
      <c r="D613" s="18"/>
      <c r="E613" s="18"/>
      <c r="F613" s="54"/>
      <c r="G613" s="54"/>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hidden="1" x14ac:dyDescent="0.25">
      <c r="A614" s="18"/>
      <c r="B614" s="19"/>
      <c r="C614" s="18"/>
      <c r="D614" s="18"/>
      <c r="E614" s="18"/>
      <c r="F614" s="54"/>
      <c r="G614" s="54"/>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hidden="1" x14ac:dyDescent="0.25">
      <c r="A615" s="18"/>
      <c r="B615" s="19"/>
      <c r="C615" s="18"/>
      <c r="D615" s="18"/>
      <c r="E615" s="18"/>
      <c r="F615" s="54"/>
      <c r="G615" s="54"/>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hidden="1" x14ac:dyDescent="0.25">
      <c r="A616" s="18"/>
      <c r="B616" s="19"/>
      <c r="C616" s="18"/>
      <c r="D616" s="18"/>
      <c r="E616" s="18"/>
      <c r="F616" s="54"/>
      <c r="G616" s="54"/>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hidden="1" x14ac:dyDescent="0.25">
      <c r="A617" s="18"/>
      <c r="B617" s="19"/>
      <c r="C617" s="18"/>
      <c r="D617" s="18"/>
      <c r="E617" s="18"/>
      <c r="F617" s="54"/>
      <c r="G617" s="54"/>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hidden="1" x14ac:dyDescent="0.25">
      <c r="A618" s="18"/>
      <c r="B618" s="19"/>
      <c r="C618" s="18"/>
      <c r="D618" s="18"/>
      <c r="E618" s="18"/>
      <c r="F618" s="54"/>
      <c r="G618" s="54"/>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hidden="1" x14ac:dyDescent="0.25">
      <c r="A619" s="18"/>
      <c r="B619" s="19"/>
      <c r="C619" s="18"/>
      <c r="D619" s="18"/>
      <c r="E619" s="18"/>
      <c r="F619" s="54"/>
      <c r="G619" s="54"/>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hidden="1" x14ac:dyDescent="0.25">
      <c r="A620" s="18"/>
      <c r="B620" s="19"/>
      <c r="C620" s="18"/>
      <c r="D620" s="18"/>
      <c r="E620" s="18"/>
      <c r="F620" s="54"/>
      <c r="G620" s="54"/>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hidden="1" x14ac:dyDescent="0.25">
      <c r="A621" s="18"/>
      <c r="B621" s="19"/>
      <c r="C621" s="18"/>
      <c r="D621" s="18"/>
      <c r="E621" s="18"/>
      <c r="F621" s="54"/>
      <c r="G621" s="54"/>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hidden="1" x14ac:dyDescent="0.25">
      <c r="A622" s="18"/>
      <c r="B622" s="19"/>
      <c r="C622" s="18"/>
      <c r="D622" s="18"/>
      <c r="E622" s="18"/>
      <c r="F622" s="54"/>
      <c r="G622" s="54"/>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hidden="1" x14ac:dyDescent="0.25">
      <c r="A623" s="18"/>
      <c r="B623" s="19"/>
      <c r="C623" s="18"/>
      <c r="D623" s="18"/>
      <c r="E623" s="18"/>
      <c r="F623" s="54"/>
      <c r="G623" s="54"/>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hidden="1" x14ac:dyDescent="0.25">
      <c r="A624" s="18"/>
      <c r="B624" s="19"/>
      <c r="C624" s="18"/>
      <c r="D624" s="18"/>
      <c r="E624" s="18"/>
      <c r="F624" s="54"/>
      <c r="G624" s="54"/>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hidden="1" x14ac:dyDescent="0.25">
      <c r="A625" s="18"/>
      <c r="B625" s="19"/>
      <c r="C625" s="18"/>
      <c r="D625" s="18"/>
      <c r="E625" s="18"/>
      <c r="F625" s="54"/>
      <c r="G625" s="54"/>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hidden="1" x14ac:dyDescent="0.25">
      <c r="A626" s="18"/>
      <c r="B626" s="19"/>
      <c r="C626" s="18"/>
      <c r="D626" s="18"/>
      <c r="E626" s="18"/>
      <c r="F626" s="54"/>
      <c r="G626" s="54"/>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hidden="1" x14ac:dyDescent="0.25">
      <c r="A627" s="18"/>
      <c r="B627" s="19"/>
      <c r="C627" s="18"/>
      <c r="D627" s="18"/>
      <c r="E627" s="18"/>
      <c r="F627" s="54"/>
      <c r="G627" s="54"/>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hidden="1" x14ac:dyDescent="0.25">
      <c r="A628" s="18"/>
      <c r="B628" s="19"/>
      <c r="C628" s="18"/>
      <c r="D628" s="18"/>
      <c r="E628" s="18"/>
      <c r="F628" s="54"/>
      <c r="G628" s="54"/>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hidden="1" x14ac:dyDescent="0.25">
      <c r="A629" s="18"/>
      <c r="B629" s="19"/>
      <c r="C629" s="18"/>
      <c r="D629" s="18"/>
      <c r="E629" s="18"/>
      <c r="F629" s="54"/>
      <c r="G629" s="54"/>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hidden="1" x14ac:dyDescent="0.25">
      <c r="A630" s="18"/>
      <c r="B630" s="19"/>
      <c r="C630" s="18"/>
      <c r="D630" s="18"/>
      <c r="E630" s="18"/>
      <c r="F630" s="54"/>
      <c r="G630" s="54"/>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hidden="1" x14ac:dyDescent="0.25">
      <c r="A631" s="18"/>
      <c r="B631" s="19"/>
      <c r="C631" s="18"/>
      <c r="D631" s="18"/>
      <c r="E631" s="18"/>
      <c r="F631" s="54"/>
      <c r="G631" s="54"/>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hidden="1" x14ac:dyDescent="0.25">
      <c r="A632" s="18"/>
      <c r="B632" s="19"/>
      <c r="C632" s="18"/>
      <c r="D632" s="18"/>
      <c r="E632" s="18"/>
      <c r="F632" s="54"/>
      <c r="G632" s="54"/>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hidden="1" x14ac:dyDescent="0.25">
      <c r="A633" s="18"/>
      <c r="B633" s="19"/>
      <c r="C633" s="18"/>
      <c r="D633" s="18"/>
      <c r="E633" s="18"/>
      <c r="F633" s="54"/>
      <c r="G633" s="54"/>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hidden="1" x14ac:dyDescent="0.25">
      <c r="A634" s="18"/>
      <c r="B634" s="19"/>
      <c r="C634" s="18"/>
      <c r="D634" s="18"/>
      <c r="E634" s="18"/>
      <c r="F634" s="54"/>
      <c r="G634" s="54"/>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hidden="1" x14ac:dyDescent="0.25">
      <c r="A635" s="18"/>
      <c r="B635" s="19"/>
      <c r="C635" s="18"/>
      <c r="D635" s="18"/>
      <c r="E635" s="18"/>
      <c r="F635" s="54"/>
      <c r="G635" s="54"/>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hidden="1" x14ac:dyDescent="0.25">
      <c r="A636" s="18"/>
      <c r="B636" s="19"/>
      <c r="C636" s="18"/>
      <c r="D636" s="18"/>
      <c r="E636" s="18"/>
      <c r="F636" s="54"/>
      <c r="G636" s="54"/>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hidden="1" x14ac:dyDescent="0.25">
      <c r="A637" s="18"/>
      <c r="B637" s="19"/>
      <c r="C637" s="18"/>
      <c r="D637" s="18"/>
      <c r="E637" s="18"/>
      <c r="F637" s="54"/>
      <c r="G637" s="54"/>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hidden="1" x14ac:dyDescent="0.25">
      <c r="A638" s="18"/>
      <c r="B638" s="19"/>
      <c r="C638" s="18"/>
      <c r="D638" s="18"/>
      <c r="E638" s="18"/>
      <c r="F638" s="54"/>
      <c r="G638" s="54"/>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hidden="1" x14ac:dyDescent="0.25">
      <c r="A639" s="18"/>
      <c r="B639" s="19"/>
      <c r="C639" s="18"/>
      <c r="D639" s="18"/>
      <c r="E639" s="18"/>
      <c r="F639" s="54"/>
      <c r="G639" s="54"/>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hidden="1" x14ac:dyDescent="0.25">
      <c r="A640" s="18"/>
      <c r="B640" s="19"/>
      <c r="C640" s="18"/>
      <c r="D640" s="18"/>
      <c r="E640" s="18"/>
      <c r="F640" s="54"/>
      <c r="G640" s="54"/>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hidden="1" x14ac:dyDescent="0.25">
      <c r="A641" s="18"/>
      <c r="B641" s="19"/>
      <c r="C641" s="18"/>
      <c r="D641" s="18"/>
      <c r="E641" s="18"/>
      <c r="F641" s="54"/>
      <c r="G641" s="54"/>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hidden="1" x14ac:dyDescent="0.25">
      <c r="A642" s="18"/>
      <c r="B642" s="19"/>
      <c r="C642" s="18"/>
      <c r="D642" s="18"/>
      <c r="E642" s="18"/>
      <c r="F642" s="54"/>
      <c r="G642" s="54"/>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hidden="1" x14ac:dyDescent="0.25">
      <c r="A643" s="18"/>
      <c r="B643" s="19"/>
      <c r="C643" s="18"/>
      <c r="D643" s="18"/>
      <c r="E643" s="18"/>
      <c r="F643" s="54"/>
      <c r="G643" s="54"/>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hidden="1" x14ac:dyDescent="0.25">
      <c r="A644" s="18"/>
      <c r="B644" s="19"/>
      <c r="C644" s="18"/>
      <c r="D644" s="18"/>
      <c r="E644" s="18"/>
      <c r="F644" s="54"/>
      <c r="G644" s="54"/>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hidden="1" x14ac:dyDescent="0.25">
      <c r="A645" s="18"/>
      <c r="B645" s="19"/>
      <c r="C645" s="18"/>
      <c r="D645" s="18"/>
      <c r="E645" s="18"/>
      <c r="F645" s="54"/>
      <c r="G645" s="54"/>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hidden="1" x14ac:dyDescent="0.25">
      <c r="A646" s="18"/>
      <c r="B646" s="19"/>
      <c r="C646" s="18"/>
      <c r="D646" s="18"/>
      <c r="E646" s="18"/>
      <c r="F646" s="54"/>
      <c r="G646" s="54"/>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hidden="1" x14ac:dyDescent="0.25">
      <c r="A647" s="18"/>
      <c r="B647" s="19"/>
      <c r="C647" s="18"/>
      <c r="D647" s="18"/>
      <c r="E647" s="18"/>
      <c r="F647" s="54"/>
      <c r="G647" s="54"/>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hidden="1" x14ac:dyDescent="0.25">
      <c r="A648" s="18"/>
      <c r="B648" s="19"/>
      <c r="C648" s="18"/>
      <c r="D648" s="18"/>
      <c r="E648" s="18"/>
      <c r="F648" s="54"/>
      <c r="G648" s="54"/>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hidden="1" x14ac:dyDescent="0.25">
      <c r="A649" s="18"/>
      <c r="B649" s="19"/>
      <c r="C649" s="18"/>
      <c r="D649" s="18"/>
      <c r="E649" s="18"/>
      <c r="F649" s="54"/>
      <c r="G649" s="54"/>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hidden="1" x14ac:dyDescent="0.25">
      <c r="A650" s="18"/>
      <c r="B650" s="19"/>
      <c r="C650" s="18"/>
      <c r="D650" s="18"/>
      <c r="E650" s="18"/>
      <c r="F650" s="54"/>
      <c r="G650" s="54"/>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hidden="1" x14ac:dyDescent="0.25">
      <c r="A651" s="18"/>
      <c r="B651" s="19"/>
      <c r="C651" s="18"/>
      <c r="D651" s="18"/>
      <c r="E651" s="18"/>
      <c r="F651" s="54"/>
      <c r="G651" s="54"/>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hidden="1" x14ac:dyDescent="0.25">
      <c r="A652" s="18"/>
      <c r="B652" s="19"/>
      <c r="C652" s="18"/>
      <c r="D652" s="18"/>
      <c r="E652" s="18"/>
      <c r="F652" s="54"/>
      <c r="G652" s="54"/>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hidden="1" x14ac:dyDescent="0.25">
      <c r="A653" s="18"/>
      <c r="B653" s="19"/>
      <c r="C653" s="18"/>
      <c r="D653" s="18"/>
      <c r="E653" s="18"/>
      <c r="F653" s="54"/>
      <c r="G653" s="54"/>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hidden="1" x14ac:dyDescent="0.25">
      <c r="A654" s="18"/>
      <c r="B654" s="19"/>
      <c r="C654" s="18"/>
      <c r="D654" s="18"/>
      <c r="E654" s="18"/>
      <c r="F654" s="54"/>
      <c r="G654" s="54"/>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hidden="1" x14ac:dyDescent="0.25">
      <c r="A655" s="18"/>
      <c r="B655" s="19"/>
      <c r="C655" s="18"/>
      <c r="D655" s="18"/>
      <c r="E655" s="18"/>
      <c r="F655" s="54"/>
      <c r="G655" s="54"/>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hidden="1" x14ac:dyDescent="0.25">
      <c r="A656" s="18"/>
      <c r="B656" s="19"/>
      <c r="C656" s="18"/>
      <c r="D656" s="18"/>
      <c r="E656" s="18"/>
      <c r="F656" s="54"/>
      <c r="G656" s="54"/>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hidden="1" x14ac:dyDescent="0.25">
      <c r="A657" s="18"/>
      <c r="B657" s="19"/>
      <c r="C657" s="18"/>
      <c r="D657" s="18"/>
      <c r="E657" s="18"/>
      <c r="F657" s="54"/>
      <c r="G657" s="54"/>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hidden="1" x14ac:dyDescent="0.25">
      <c r="A658" s="18"/>
      <c r="B658" s="19"/>
      <c r="C658" s="18"/>
      <c r="D658" s="18"/>
      <c r="E658" s="18"/>
      <c r="F658" s="54"/>
      <c r="G658" s="54"/>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hidden="1" x14ac:dyDescent="0.25">
      <c r="A659" s="18"/>
      <c r="B659" s="19"/>
      <c r="C659" s="18"/>
      <c r="D659" s="18"/>
      <c r="E659" s="18"/>
      <c r="F659" s="54"/>
      <c r="G659" s="54"/>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hidden="1" x14ac:dyDescent="0.25">
      <c r="A660" s="18"/>
      <c r="B660" s="19"/>
      <c r="C660" s="18"/>
      <c r="D660" s="18"/>
      <c r="E660" s="18"/>
      <c r="F660" s="54"/>
      <c r="G660" s="54"/>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hidden="1" x14ac:dyDescent="0.25">
      <c r="A661" s="18"/>
      <c r="B661" s="19"/>
      <c r="C661" s="18"/>
      <c r="D661" s="18"/>
      <c r="E661" s="18"/>
      <c r="F661" s="54"/>
      <c r="G661" s="54"/>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hidden="1" x14ac:dyDescent="0.25">
      <c r="A662" s="18"/>
      <c r="B662" s="19"/>
      <c r="C662" s="18"/>
      <c r="D662" s="18"/>
      <c r="E662" s="18"/>
      <c r="F662" s="54"/>
      <c r="G662" s="54"/>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hidden="1" x14ac:dyDescent="0.25">
      <c r="A663" s="18"/>
      <c r="B663" s="19"/>
      <c r="C663" s="18"/>
      <c r="D663" s="18"/>
      <c r="E663" s="18"/>
      <c r="F663" s="54"/>
      <c r="G663" s="54"/>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hidden="1" x14ac:dyDescent="0.25">
      <c r="A664" s="18"/>
      <c r="B664" s="19"/>
      <c r="C664" s="18"/>
      <c r="D664" s="18"/>
      <c r="E664" s="18"/>
      <c r="F664" s="54"/>
      <c r="G664" s="54"/>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hidden="1" x14ac:dyDescent="0.25">
      <c r="A665" s="18"/>
      <c r="B665" s="19"/>
      <c r="C665" s="18"/>
      <c r="D665" s="18"/>
      <c r="E665" s="18"/>
      <c r="F665" s="54"/>
      <c r="G665" s="54"/>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hidden="1" x14ac:dyDescent="0.25">
      <c r="A666" s="18"/>
      <c r="B666" s="19"/>
      <c r="C666" s="18"/>
      <c r="D666" s="18"/>
      <c r="E666" s="18"/>
      <c r="F666" s="54"/>
      <c r="G666" s="54"/>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hidden="1" x14ac:dyDescent="0.25">
      <c r="A667" s="18"/>
      <c r="B667" s="19"/>
      <c r="C667" s="18"/>
      <c r="D667" s="18"/>
      <c r="E667" s="18"/>
      <c r="F667" s="54"/>
      <c r="G667" s="54"/>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hidden="1" x14ac:dyDescent="0.25">
      <c r="A668" s="18"/>
      <c r="B668" s="19"/>
      <c r="C668" s="18"/>
      <c r="D668" s="18"/>
      <c r="E668" s="18"/>
      <c r="F668" s="54"/>
      <c r="G668" s="54"/>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hidden="1" x14ac:dyDescent="0.25">
      <c r="A669" s="18"/>
      <c r="B669" s="19"/>
      <c r="C669" s="18"/>
      <c r="D669" s="18"/>
      <c r="E669" s="18"/>
      <c r="F669" s="54"/>
      <c r="G669" s="54"/>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hidden="1" x14ac:dyDescent="0.25">
      <c r="A670" s="18"/>
      <c r="B670" s="19"/>
      <c r="C670" s="18"/>
      <c r="D670" s="18"/>
      <c r="E670" s="18"/>
      <c r="F670" s="54"/>
      <c r="G670" s="54"/>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hidden="1" x14ac:dyDescent="0.25">
      <c r="A671" s="18"/>
      <c r="B671" s="19"/>
      <c r="C671" s="18"/>
      <c r="D671" s="18"/>
      <c r="E671" s="18"/>
      <c r="F671" s="54"/>
      <c r="G671" s="54"/>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hidden="1" x14ac:dyDescent="0.25">
      <c r="A672" s="18"/>
      <c r="B672" s="19"/>
      <c r="C672" s="18"/>
      <c r="D672" s="18"/>
      <c r="E672" s="18"/>
      <c r="F672" s="54"/>
      <c r="G672" s="54"/>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hidden="1" x14ac:dyDescent="0.25">
      <c r="A673" s="18"/>
      <c r="B673" s="19"/>
      <c r="C673" s="18"/>
      <c r="D673" s="18"/>
      <c r="E673" s="18"/>
      <c r="F673" s="54"/>
      <c r="G673" s="54"/>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hidden="1" x14ac:dyDescent="0.25">
      <c r="A674" s="18"/>
      <c r="B674" s="19"/>
      <c r="C674" s="18"/>
      <c r="D674" s="18"/>
      <c r="E674" s="18"/>
      <c r="F674" s="54"/>
      <c r="G674" s="54"/>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hidden="1" x14ac:dyDescent="0.25">
      <c r="A675" s="18"/>
      <c r="B675" s="19"/>
      <c r="C675" s="18"/>
      <c r="D675" s="18"/>
      <c r="E675" s="18"/>
      <c r="F675" s="54"/>
      <c r="G675" s="54"/>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hidden="1" x14ac:dyDescent="0.25">
      <c r="A676" s="18"/>
      <c r="B676" s="19"/>
      <c r="C676" s="18"/>
      <c r="D676" s="18"/>
      <c r="E676" s="18"/>
      <c r="F676" s="54"/>
      <c r="G676" s="54"/>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hidden="1" x14ac:dyDescent="0.25">
      <c r="A677" s="18"/>
      <c r="B677" s="19"/>
      <c r="C677" s="18"/>
      <c r="D677" s="18"/>
      <c r="E677" s="18"/>
      <c r="F677" s="54"/>
      <c r="G677" s="54"/>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hidden="1" x14ac:dyDescent="0.25">
      <c r="A678" s="18"/>
      <c r="B678" s="19"/>
      <c r="C678" s="18"/>
      <c r="D678" s="18"/>
      <c r="E678" s="18"/>
      <c r="F678" s="54"/>
      <c r="G678" s="54"/>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hidden="1" x14ac:dyDescent="0.25">
      <c r="A679" s="18"/>
      <c r="B679" s="19"/>
      <c r="C679" s="18"/>
      <c r="D679" s="18"/>
      <c r="E679" s="18"/>
      <c r="F679" s="54"/>
      <c r="G679" s="54"/>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hidden="1" x14ac:dyDescent="0.25">
      <c r="A680" s="18"/>
      <c r="B680" s="19"/>
      <c r="C680" s="18"/>
      <c r="D680" s="18"/>
      <c r="E680" s="18"/>
      <c r="F680" s="54"/>
      <c r="G680" s="54"/>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hidden="1" x14ac:dyDescent="0.25">
      <c r="A681" s="18"/>
      <c r="B681" s="19"/>
      <c r="C681" s="18"/>
      <c r="D681" s="18"/>
      <c r="E681" s="18"/>
      <c r="F681" s="54"/>
      <c r="G681" s="54"/>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hidden="1" x14ac:dyDescent="0.25">
      <c r="A682" s="18"/>
      <c r="B682" s="19"/>
      <c r="C682" s="18"/>
      <c r="D682" s="18"/>
      <c r="E682" s="18"/>
      <c r="F682" s="54"/>
      <c r="G682" s="54"/>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hidden="1" x14ac:dyDescent="0.25">
      <c r="A683" s="18"/>
      <c r="B683" s="19"/>
      <c r="C683" s="18"/>
      <c r="D683" s="18"/>
      <c r="E683" s="18"/>
      <c r="F683" s="54"/>
      <c r="G683" s="54"/>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hidden="1" x14ac:dyDescent="0.25">
      <c r="A684" s="18"/>
      <c r="B684" s="19"/>
      <c r="C684" s="18"/>
      <c r="D684" s="18"/>
      <c r="E684" s="18"/>
      <c r="F684" s="54"/>
      <c r="G684" s="54"/>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hidden="1" x14ac:dyDescent="0.25">
      <c r="A685" s="18"/>
      <c r="B685" s="19"/>
      <c r="C685" s="18"/>
      <c r="D685" s="18"/>
      <c r="E685" s="18"/>
      <c r="F685" s="54"/>
      <c r="G685" s="54"/>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hidden="1" x14ac:dyDescent="0.25">
      <c r="A686" s="18"/>
      <c r="B686" s="19"/>
      <c r="C686" s="18"/>
      <c r="D686" s="18"/>
      <c r="E686" s="18"/>
      <c r="F686" s="54"/>
      <c r="G686" s="54"/>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hidden="1" x14ac:dyDescent="0.25">
      <c r="A687" s="18"/>
      <c r="B687" s="19"/>
      <c r="C687" s="18"/>
      <c r="D687" s="18"/>
      <c r="E687" s="18"/>
      <c r="F687" s="54"/>
      <c r="G687" s="54"/>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hidden="1" x14ac:dyDescent="0.25">
      <c r="A688" s="18"/>
      <c r="B688" s="19"/>
      <c r="C688" s="18"/>
      <c r="D688" s="18"/>
      <c r="E688" s="18"/>
      <c r="F688" s="54"/>
      <c r="G688" s="54"/>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hidden="1" x14ac:dyDescent="0.25">
      <c r="A689" s="18"/>
      <c r="B689" s="19"/>
      <c r="C689" s="18"/>
      <c r="D689" s="18"/>
      <c r="E689" s="18"/>
      <c r="F689" s="54"/>
      <c r="G689" s="54"/>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hidden="1" x14ac:dyDescent="0.25">
      <c r="A690" s="18"/>
      <c r="B690" s="19"/>
      <c r="C690" s="18"/>
      <c r="D690" s="18"/>
      <c r="E690" s="18"/>
      <c r="F690" s="54"/>
      <c r="G690" s="54"/>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hidden="1" x14ac:dyDescent="0.25">
      <c r="A691" s="18"/>
      <c r="B691" s="19"/>
      <c r="C691" s="18"/>
      <c r="D691" s="18"/>
      <c r="E691" s="18"/>
      <c r="F691" s="54"/>
      <c r="G691" s="54"/>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hidden="1" x14ac:dyDescent="0.25">
      <c r="A692" s="18"/>
      <c r="B692" s="19"/>
      <c r="C692" s="18"/>
      <c r="D692" s="18"/>
      <c r="E692" s="18"/>
      <c r="F692" s="54"/>
      <c r="G692" s="54"/>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hidden="1" x14ac:dyDescent="0.25">
      <c r="A693" s="18"/>
      <c r="B693" s="19"/>
      <c r="C693" s="18"/>
      <c r="D693" s="18"/>
      <c r="E693" s="18"/>
      <c r="F693" s="54"/>
      <c r="G693" s="54"/>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hidden="1" x14ac:dyDescent="0.25">
      <c r="A694" s="18"/>
      <c r="B694" s="19"/>
      <c r="C694" s="18"/>
      <c r="D694" s="18"/>
      <c r="E694" s="18"/>
      <c r="F694" s="54"/>
      <c r="G694" s="54"/>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hidden="1" x14ac:dyDescent="0.25">
      <c r="A695" s="18"/>
      <c r="B695" s="19"/>
      <c r="C695" s="18"/>
      <c r="D695" s="18"/>
      <c r="E695" s="18"/>
      <c r="F695" s="54"/>
      <c r="G695" s="54"/>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hidden="1" x14ac:dyDescent="0.25">
      <c r="A696" s="18"/>
      <c r="B696" s="19"/>
      <c r="C696" s="18"/>
      <c r="D696" s="18"/>
      <c r="E696" s="18"/>
      <c r="F696" s="54"/>
      <c r="G696" s="54"/>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hidden="1" x14ac:dyDescent="0.25">
      <c r="A697" s="18"/>
      <c r="B697" s="19"/>
      <c r="C697" s="18"/>
      <c r="D697" s="18"/>
      <c r="E697" s="18"/>
      <c r="F697" s="54"/>
      <c r="G697" s="54"/>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hidden="1" x14ac:dyDescent="0.25">
      <c r="A698" s="18"/>
      <c r="B698" s="19"/>
      <c r="C698" s="18"/>
      <c r="D698" s="18"/>
      <c r="E698" s="18"/>
      <c r="F698" s="54"/>
      <c r="G698" s="54"/>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hidden="1" x14ac:dyDescent="0.25">
      <c r="A699" s="18"/>
      <c r="B699" s="19"/>
      <c r="C699" s="18"/>
      <c r="D699" s="18"/>
      <c r="E699" s="18"/>
      <c r="F699" s="54"/>
      <c r="G699" s="54"/>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hidden="1" x14ac:dyDescent="0.25">
      <c r="A700" s="18"/>
      <c r="B700" s="19"/>
      <c r="C700" s="18"/>
      <c r="D700" s="18"/>
      <c r="E700" s="18"/>
      <c r="F700" s="54"/>
      <c r="G700" s="54"/>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hidden="1" x14ac:dyDescent="0.25">
      <c r="A701" s="18"/>
      <c r="B701" s="19"/>
      <c r="C701" s="18"/>
      <c r="D701" s="18"/>
      <c r="E701" s="18"/>
      <c r="F701" s="54"/>
      <c r="G701" s="54"/>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hidden="1" x14ac:dyDescent="0.25">
      <c r="A702" s="18"/>
      <c r="B702" s="19"/>
      <c r="C702" s="18"/>
      <c r="D702" s="18"/>
      <c r="E702" s="18"/>
      <c r="F702" s="54"/>
      <c r="G702" s="54"/>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hidden="1" x14ac:dyDescent="0.25">
      <c r="A703" s="18"/>
      <c r="B703" s="19"/>
      <c r="C703" s="18"/>
      <c r="D703" s="18"/>
      <c r="E703" s="18"/>
      <c r="F703" s="54"/>
      <c r="G703" s="54"/>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hidden="1" x14ac:dyDescent="0.25">
      <c r="A704" s="18"/>
      <c r="B704" s="19"/>
      <c r="C704" s="18"/>
      <c r="D704" s="18"/>
      <c r="E704" s="18"/>
      <c r="F704" s="54"/>
      <c r="G704" s="54"/>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hidden="1" x14ac:dyDescent="0.25">
      <c r="A705" s="18"/>
      <c r="B705" s="19"/>
      <c r="C705" s="18"/>
      <c r="D705" s="18"/>
      <c r="E705" s="18"/>
      <c r="F705" s="54"/>
      <c r="G705" s="54"/>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hidden="1" x14ac:dyDescent="0.25">
      <c r="A706" s="18"/>
      <c r="B706" s="19"/>
      <c r="C706" s="18"/>
      <c r="D706" s="18"/>
      <c r="E706" s="18"/>
      <c r="F706" s="54"/>
      <c r="G706" s="54"/>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hidden="1" x14ac:dyDescent="0.25">
      <c r="A707" s="18"/>
      <c r="B707" s="19"/>
      <c r="C707" s="18"/>
      <c r="D707" s="18"/>
      <c r="E707" s="18"/>
      <c r="F707" s="54"/>
      <c r="G707" s="54"/>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hidden="1" x14ac:dyDescent="0.25">
      <c r="A708" s="18"/>
      <c r="B708" s="19"/>
      <c r="C708" s="18"/>
      <c r="D708" s="18"/>
      <c r="E708" s="18"/>
      <c r="F708" s="54"/>
      <c r="G708" s="54"/>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hidden="1" x14ac:dyDescent="0.25">
      <c r="A709" s="18"/>
      <c r="B709" s="19"/>
      <c r="C709" s="18"/>
      <c r="D709" s="18"/>
      <c r="E709" s="18"/>
      <c r="F709" s="54"/>
      <c r="G709" s="54"/>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hidden="1" x14ac:dyDescent="0.25">
      <c r="A710" s="18"/>
      <c r="B710" s="19"/>
      <c r="C710" s="18"/>
      <c r="D710" s="18"/>
      <c r="E710" s="18"/>
      <c r="F710" s="54"/>
      <c r="G710" s="54"/>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hidden="1" x14ac:dyDescent="0.25">
      <c r="A711" s="18"/>
      <c r="B711" s="19"/>
      <c r="C711" s="18"/>
      <c r="D711" s="18"/>
      <c r="E711" s="18"/>
      <c r="F711" s="54"/>
      <c r="G711" s="54"/>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hidden="1" x14ac:dyDescent="0.25">
      <c r="A712" s="18"/>
      <c r="B712" s="19"/>
      <c r="C712" s="18"/>
      <c r="D712" s="18"/>
      <c r="E712" s="18"/>
      <c r="F712" s="54"/>
      <c r="G712" s="54"/>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hidden="1" x14ac:dyDescent="0.25">
      <c r="A713" s="18"/>
      <c r="B713" s="19"/>
      <c r="C713" s="18"/>
      <c r="D713" s="18"/>
      <c r="E713" s="18"/>
      <c r="F713" s="54"/>
      <c r="G713" s="54"/>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hidden="1" x14ac:dyDescent="0.25">
      <c r="A714" s="18"/>
      <c r="B714" s="19"/>
      <c r="C714" s="18"/>
      <c r="D714" s="18"/>
      <c r="E714" s="18"/>
      <c r="F714" s="54"/>
      <c r="G714" s="54"/>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hidden="1" x14ac:dyDescent="0.25">
      <c r="A715" s="18"/>
      <c r="B715" s="19"/>
      <c r="C715" s="18"/>
      <c r="D715" s="18"/>
      <c r="E715" s="18"/>
      <c r="F715" s="54"/>
      <c r="G715" s="54"/>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hidden="1" x14ac:dyDescent="0.25">
      <c r="A716" s="18"/>
      <c r="B716" s="19"/>
      <c r="C716" s="18"/>
      <c r="D716" s="18"/>
      <c r="E716" s="18"/>
      <c r="F716" s="54"/>
      <c r="G716" s="54"/>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hidden="1" x14ac:dyDescent="0.25">
      <c r="A717" s="18"/>
      <c r="B717" s="19"/>
      <c r="C717" s="18"/>
      <c r="D717" s="18"/>
      <c r="E717" s="18"/>
      <c r="F717" s="54"/>
      <c r="G717" s="54"/>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hidden="1" x14ac:dyDescent="0.25">
      <c r="A718" s="18"/>
      <c r="B718" s="19"/>
      <c r="C718" s="18"/>
      <c r="D718" s="18"/>
      <c r="E718" s="18"/>
      <c r="F718" s="54"/>
      <c r="G718" s="54"/>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hidden="1" x14ac:dyDescent="0.25">
      <c r="A719" s="18"/>
      <c r="B719" s="19"/>
      <c r="C719" s="18"/>
      <c r="D719" s="18"/>
      <c r="E719" s="18"/>
      <c r="F719" s="54"/>
      <c r="G719" s="54"/>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hidden="1" x14ac:dyDescent="0.25">
      <c r="A720" s="18"/>
      <c r="B720" s="19"/>
      <c r="C720" s="18"/>
      <c r="D720" s="18"/>
      <c r="E720" s="18"/>
      <c r="F720" s="54"/>
      <c r="G720" s="54"/>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hidden="1" x14ac:dyDescent="0.25">
      <c r="A721" s="18"/>
      <c r="B721" s="19"/>
      <c r="C721" s="18"/>
      <c r="D721" s="18"/>
      <c r="E721" s="18"/>
      <c r="F721" s="54"/>
      <c r="G721" s="54"/>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hidden="1" x14ac:dyDescent="0.25">
      <c r="A722" s="18"/>
      <c r="B722" s="19"/>
      <c r="C722" s="18"/>
      <c r="D722" s="18"/>
      <c r="E722" s="18"/>
      <c r="F722" s="54"/>
      <c r="G722" s="54"/>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hidden="1" x14ac:dyDescent="0.25">
      <c r="A723" s="18"/>
      <c r="B723" s="19"/>
      <c r="C723" s="18"/>
      <c r="D723" s="18"/>
      <c r="E723" s="18"/>
      <c r="F723" s="54"/>
      <c r="G723" s="54"/>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hidden="1" x14ac:dyDescent="0.25">
      <c r="A724" s="18"/>
      <c r="B724" s="19"/>
      <c r="C724" s="18"/>
      <c r="D724" s="18"/>
      <c r="E724" s="18"/>
      <c r="F724" s="54"/>
      <c r="G724" s="54"/>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hidden="1" x14ac:dyDescent="0.25">
      <c r="A725" s="18"/>
      <c r="B725" s="19"/>
      <c r="C725" s="18"/>
      <c r="D725" s="18"/>
      <c r="E725" s="18"/>
      <c r="F725" s="54"/>
      <c r="G725" s="54"/>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hidden="1" x14ac:dyDescent="0.25">
      <c r="A726" s="18"/>
      <c r="B726" s="19"/>
      <c r="C726" s="18"/>
      <c r="D726" s="18"/>
      <c r="E726" s="18"/>
      <c r="F726" s="54"/>
      <c r="G726" s="54"/>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hidden="1" x14ac:dyDescent="0.25">
      <c r="A727" s="18"/>
      <c r="B727" s="19"/>
      <c r="C727" s="18"/>
      <c r="D727" s="18"/>
      <c r="E727" s="18"/>
      <c r="F727" s="54"/>
      <c r="G727" s="54"/>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hidden="1" x14ac:dyDescent="0.25">
      <c r="A728" s="18"/>
      <c r="B728" s="19"/>
      <c r="C728" s="18"/>
      <c r="D728" s="18"/>
      <c r="E728" s="18"/>
      <c r="F728" s="54"/>
      <c r="G728" s="54"/>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hidden="1" x14ac:dyDescent="0.25">
      <c r="A729" s="18"/>
      <c r="B729" s="19"/>
      <c r="C729" s="18"/>
      <c r="D729" s="18"/>
      <c r="E729" s="18"/>
      <c r="F729" s="54"/>
      <c r="G729" s="54"/>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hidden="1" x14ac:dyDescent="0.25">
      <c r="A730" s="18"/>
      <c r="B730" s="19"/>
      <c r="C730" s="18"/>
      <c r="D730" s="18"/>
      <c r="E730" s="18"/>
      <c r="F730" s="54"/>
      <c r="G730" s="54"/>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hidden="1" x14ac:dyDescent="0.25">
      <c r="A731" s="18"/>
      <c r="B731" s="19"/>
      <c r="C731" s="18"/>
      <c r="D731" s="18"/>
      <c r="E731" s="18"/>
      <c r="F731" s="54"/>
      <c r="G731" s="54"/>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hidden="1" x14ac:dyDescent="0.25">
      <c r="A732" s="18"/>
      <c r="B732" s="19"/>
      <c r="C732" s="18"/>
      <c r="D732" s="18"/>
      <c r="E732" s="18"/>
      <c r="F732" s="54"/>
      <c r="G732" s="54"/>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hidden="1" x14ac:dyDescent="0.25">
      <c r="A733" s="18"/>
      <c r="B733" s="19"/>
      <c r="C733" s="18"/>
      <c r="D733" s="18"/>
      <c r="E733" s="18"/>
      <c r="F733" s="54"/>
      <c r="G733" s="54"/>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hidden="1" x14ac:dyDescent="0.25">
      <c r="A734" s="18"/>
      <c r="B734" s="19"/>
      <c r="C734" s="18"/>
      <c r="D734" s="18"/>
      <c r="E734" s="18"/>
      <c r="F734" s="54"/>
      <c r="G734" s="54"/>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hidden="1" x14ac:dyDescent="0.25">
      <c r="A735" s="18"/>
      <c r="B735" s="19"/>
      <c r="C735" s="18"/>
      <c r="D735" s="18"/>
      <c r="E735" s="18"/>
      <c r="F735" s="54"/>
      <c r="G735" s="54"/>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hidden="1" x14ac:dyDescent="0.25">
      <c r="A736" s="18"/>
      <c r="B736" s="19"/>
      <c r="C736" s="18"/>
      <c r="D736" s="18"/>
      <c r="E736" s="18"/>
      <c r="F736" s="54"/>
      <c r="G736" s="54"/>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hidden="1" x14ac:dyDescent="0.25">
      <c r="A737" s="18"/>
      <c r="B737" s="19"/>
      <c r="C737" s="18"/>
      <c r="D737" s="18"/>
      <c r="E737" s="18"/>
      <c r="F737" s="54"/>
      <c r="G737" s="54"/>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hidden="1" x14ac:dyDescent="0.25">
      <c r="A738" s="18"/>
      <c r="B738" s="19"/>
      <c r="C738" s="18"/>
      <c r="D738" s="18"/>
      <c r="E738" s="18"/>
      <c r="F738" s="54"/>
      <c r="G738" s="54"/>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hidden="1" x14ac:dyDescent="0.25">
      <c r="A739" s="18"/>
      <c r="B739" s="19"/>
      <c r="C739" s="18"/>
      <c r="D739" s="18"/>
      <c r="E739" s="18"/>
      <c r="F739" s="54"/>
      <c r="G739" s="54"/>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hidden="1" x14ac:dyDescent="0.25">
      <c r="A740" s="18"/>
      <c r="B740" s="19"/>
      <c r="C740" s="18"/>
      <c r="D740" s="18"/>
      <c r="E740" s="18"/>
      <c r="F740" s="54"/>
      <c r="G740" s="54"/>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hidden="1" x14ac:dyDescent="0.25">
      <c r="A741" s="18"/>
      <c r="B741" s="19"/>
      <c r="C741" s="18"/>
      <c r="D741" s="18"/>
      <c r="E741" s="18"/>
      <c r="F741" s="54"/>
      <c r="G741" s="54"/>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hidden="1" x14ac:dyDescent="0.25">
      <c r="A742" s="18"/>
      <c r="B742" s="19"/>
      <c r="C742" s="18"/>
      <c r="D742" s="18"/>
      <c r="E742" s="18"/>
      <c r="F742" s="54"/>
      <c r="G742" s="54"/>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hidden="1" x14ac:dyDescent="0.25">
      <c r="A743" s="18"/>
      <c r="B743" s="19"/>
      <c r="C743" s="18"/>
      <c r="D743" s="18"/>
      <c r="E743" s="18"/>
      <c r="F743" s="54"/>
      <c r="G743" s="54"/>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hidden="1" x14ac:dyDescent="0.25">
      <c r="A744" s="18"/>
      <c r="B744" s="19"/>
      <c r="C744" s="18"/>
      <c r="D744" s="18"/>
      <c r="E744" s="18"/>
      <c r="F744" s="54"/>
      <c r="G744" s="54"/>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hidden="1" x14ac:dyDescent="0.25">
      <c r="A745" s="18"/>
      <c r="B745" s="19"/>
      <c r="C745" s="18"/>
      <c r="D745" s="18"/>
      <c r="E745" s="18"/>
      <c r="F745" s="54"/>
      <c r="G745" s="54"/>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hidden="1" x14ac:dyDescent="0.25">
      <c r="A746" s="18"/>
      <c r="B746" s="19"/>
      <c r="C746" s="18"/>
      <c r="D746" s="18"/>
      <c r="E746" s="18"/>
      <c r="F746" s="54"/>
      <c r="G746" s="54"/>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hidden="1" x14ac:dyDescent="0.25">
      <c r="A747" s="18"/>
      <c r="B747" s="19"/>
      <c r="C747" s="18"/>
      <c r="D747" s="18"/>
      <c r="E747" s="18"/>
      <c r="F747" s="54"/>
      <c r="G747" s="54"/>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hidden="1" x14ac:dyDescent="0.25">
      <c r="A748" s="18"/>
      <c r="B748" s="19"/>
      <c r="C748" s="18"/>
      <c r="D748" s="18"/>
      <c r="E748" s="18"/>
      <c r="F748" s="54"/>
      <c r="G748" s="54"/>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hidden="1" x14ac:dyDescent="0.25">
      <c r="A749" s="18"/>
      <c r="B749" s="19"/>
      <c r="C749" s="18"/>
      <c r="D749" s="18"/>
      <c r="E749" s="18"/>
      <c r="F749" s="54"/>
      <c r="G749" s="54"/>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hidden="1" x14ac:dyDescent="0.25">
      <c r="A750" s="18"/>
      <c r="B750" s="19"/>
      <c r="C750" s="18"/>
      <c r="D750" s="18"/>
      <c r="E750" s="18"/>
      <c r="F750" s="54"/>
      <c r="G750" s="54"/>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hidden="1" x14ac:dyDescent="0.25">
      <c r="A751" s="18"/>
      <c r="B751" s="19"/>
      <c r="C751" s="18"/>
      <c r="D751" s="18"/>
      <c r="E751" s="18"/>
      <c r="F751" s="54"/>
      <c r="G751" s="54"/>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hidden="1" x14ac:dyDescent="0.25">
      <c r="A752" s="18"/>
      <c r="B752" s="19"/>
      <c r="C752" s="18"/>
      <c r="D752" s="18"/>
      <c r="E752" s="18"/>
      <c r="F752" s="54"/>
      <c r="G752" s="54"/>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hidden="1" x14ac:dyDescent="0.25">
      <c r="A753" s="18"/>
      <c r="B753" s="19"/>
      <c r="C753" s="18"/>
      <c r="D753" s="18"/>
      <c r="E753" s="18"/>
      <c r="F753" s="54"/>
      <c r="G753" s="54"/>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hidden="1" x14ac:dyDescent="0.25">
      <c r="A754" s="18"/>
      <c r="B754" s="19"/>
      <c r="C754" s="18"/>
      <c r="D754" s="18"/>
      <c r="E754" s="18"/>
      <c r="F754" s="54"/>
      <c r="G754" s="54"/>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hidden="1" x14ac:dyDescent="0.25">
      <c r="A755" s="18"/>
      <c r="B755" s="19"/>
      <c r="C755" s="18"/>
      <c r="D755" s="18"/>
      <c r="E755" s="18"/>
      <c r="F755" s="54"/>
      <c r="G755" s="54"/>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hidden="1" x14ac:dyDescent="0.25">
      <c r="A756" s="18"/>
      <c r="B756" s="19"/>
      <c r="C756" s="18"/>
      <c r="D756" s="18"/>
      <c r="E756" s="18"/>
      <c r="F756" s="54"/>
      <c r="G756" s="54"/>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hidden="1" x14ac:dyDescent="0.25">
      <c r="A757" s="18"/>
      <c r="B757" s="19"/>
      <c r="C757" s="18"/>
      <c r="D757" s="18"/>
      <c r="E757" s="18"/>
      <c r="F757" s="54"/>
      <c r="G757" s="54"/>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hidden="1" x14ac:dyDescent="0.25">
      <c r="A758" s="18"/>
      <c r="B758" s="19"/>
      <c r="C758" s="18"/>
      <c r="D758" s="18"/>
      <c r="E758" s="18"/>
      <c r="F758" s="54"/>
      <c r="G758" s="54"/>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hidden="1" x14ac:dyDescent="0.25">
      <c r="A759" s="18"/>
      <c r="B759" s="19"/>
      <c r="C759" s="18"/>
      <c r="D759" s="18"/>
      <c r="E759" s="18"/>
      <c r="F759" s="54"/>
      <c r="G759" s="54"/>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hidden="1" x14ac:dyDescent="0.25">
      <c r="A760" s="18"/>
      <c r="B760" s="19"/>
      <c r="C760" s="18"/>
      <c r="D760" s="18"/>
      <c r="E760" s="18"/>
      <c r="F760" s="54"/>
      <c r="G760" s="54"/>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hidden="1" x14ac:dyDescent="0.25">
      <c r="A761" s="18"/>
      <c r="B761" s="19"/>
      <c r="C761" s="18"/>
      <c r="D761" s="18"/>
      <c r="E761" s="18"/>
      <c r="F761" s="54"/>
      <c r="G761" s="54"/>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hidden="1" x14ac:dyDescent="0.25">
      <c r="A762" s="18"/>
      <c r="B762" s="19"/>
      <c r="C762" s="18"/>
      <c r="D762" s="18"/>
      <c r="E762" s="18"/>
      <c r="F762" s="54"/>
      <c r="G762" s="54"/>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hidden="1" x14ac:dyDescent="0.25">
      <c r="A763" s="18"/>
      <c r="B763" s="19"/>
      <c r="C763" s="18"/>
      <c r="D763" s="18"/>
      <c r="E763" s="18"/>
      <c r="F763" s="54"/>
      <c r="G763" s="54"/>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hidden="1" x14ac:dyDescent="0.25">
      <c r="A764" s="18"/>
      <c r="B764" s="19"/>
      <c r="C764" s="18"/>
      <c r="D764" s="18"/>
      <c r="E764" s="18"/>
      <c r="F764" s="54"/>
      <c r="G764" s="54"/>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hidden="1" x14ac:dyDescent="0.25">
      <c r="A765" s="18"/>
      <c r="B765" s="19"/>
      <c r="C765" s="18"/>
      <c r="D765" s="18"/>
      <c r="E765" s="18"/>
      <c r="F765" s="54"/>
      <c r="G765" s="54"/>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hidden="1" x14ac:dyDescent="0.25">
      <c r="A766" s="18"/>
      <c r="B766" s="19"/>
      <c r="C766" s="18"/>
      <c r="D766" s="18"/>
      <c r="E766" s="18"/>
      <c r="F766" s="54"/>
      <c r="G766" s="54"/>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hidden="1" x14ac:dyDescent="0.25">
      <c r="A767" s="18"/>
      <c r="B767" s="19"/>
      <c r="C767" s="18"/>
      <c r="D767" s="18"/>
      <c r="E767" s="18"/>
      <c r="F767" s="54"/>
      <c r="G767" s="54"/>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hidden="1" x14ac:dyDescent="0.25">
      <c r="A768" s="18"/>
      <c r="B768" s="19"/>
      <c r="C768" s="18"/>
      <c r="D768" s="18"/>
      <c r="E768" s="18"/>
      <c r="F768" s="54"/>
      <c r="G768" s="54"/>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hidden="1" x14ac:dyDescent="0.25">
      <c r="A769" s="18"/>
      <c r="B769" s="19"/>
      <c r="C769" s="18"/>
      <c r="D769" s="18"/>
      <c r="E769" s="18"/>
      <c r="F769" s="54"/>
      <c r="G769" s="54"/>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hidden="1" x14ac:dyDescent="0.25">
      <c r="A770" s="18"/>
      <c r="B770" s="19"/>
      <c r="C770" s="18"/>
      <c r="D770" s="18"/>
      <c r="E770" s="18"/>
      <c r="F770" s="54"/>
      <c r="G770" s="54"/>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hidden="1" x14ac:dyDescent="0.25">
      <c r="A771" s="18"/>
      <c r="B771" s="19"/>
      <c r="C771" s="18"/>
      <c r="D771" s="18"/>
      <c r="E771" s="18"/>
      <c r="F771" s="54"/>
      <c r="G771" s="54"/>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hidden="1" x14ac:dyDescent="0.25">
      <c r="A772" s="18"/>
      <c r="B772" s="19"/>
      <c r="C772" s="18"/>
      <c r="D772" s="18"/>
      <c r="E772" s="18"/>
      <c r="F772" s="54"/>
      <c r="G772" s="54"/>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hidden="1" x14ac:dyDescent="0.25">
      <c r="A773" s="18"/>
      <c r="B773" s="19"/>
      <c r="C773" s="18"/>
      <c r="D773" s="18"/>
      <c r="E773" s="18"/>
      <c r="F773" s="54"/>
      <c r="G773" s="54"/>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hidden="1" x14ac:dyDescent="0.25">
      <c r="A774" s="18"/>
      <c r="B774" s="19"/>
      <c r="C774" s="18"/>
      <c r="D774" s="18"/>
      <c r="E774" s="18"/>
      <c r="F774" s="54"/>
      <c r="G774" s="54"/>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hidden="1" x14ac:dyDescent="0.25">
      <c r="A775" s="18"/>
      <c r="B775" s="19"/>
      <c r="C775" s="18"/>
      <c r="D775" s="18"/>
      <c r="E775" s="18"/>
      <c r="F775" s="54"/>
      <c r="G775" s="54"/>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hidden="1" x14ac:dyDescent="0.25">
      <c r="A776" s="18"/>
      <c r="B776" s="19"/>
      <c r="C776" s="18"/>
      <c r="D776" s="18"/>
      <c r="E776" s="18"/>
      <c r="F776" s="54"/>
      <c r="G776" s="54"/>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hidden="1" x14ac:dyDescent="0.25">
      <c r="A777" s="18"/>
      <c r="B777" s="19"/>
      <c r="C777" s="18"/>
      <c r="D777" s="18"/>
      <c r="E777" s="18"/>
      <c r="F777" s="54"/>
      <c r="G777" s="54"/>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hidden="1" x14ac:dyDescent="0.25">
      <c r="A778" s="18"/>
      <c r="B778" s="19"/>
      <c r="C778" s="18"/>
      <c r="D778" s="18"/>
      <c r="E778" s="18"/>
      <c r="F778" s="54"/>
      <c r="G778" s="54"/>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hidden="1" x14ac:dyDescent="0.25">
      <c r="A779" s="18"/>
      <c r="B779" s="19"/>
      <c r="C779" s="18"/>
      <c r="D779" s="18"/>
      <c r="E779" s="18"/>
      <c r="F779" s="54"/>
      <c r="G779" s="54"/>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hidden="1" x14ac:dyDescent="0.25">
      <c r="A780" s="18"/>
      <c r="B780" s="19"/>
      <c r="C780" s="18"/>
      <c r="D780" s="18"/>
      <c r="E780" s="18"/>
      <c r="F780" s="54"/>
      <c r="G780" s="54"/>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hidden="1" x14ac:dyDescent="0.25">
      <c r="A781" s="18"/>
      <c r="B781" s="19"/>
      <c r="C781" s="18"/>
      <c r="D781" s="18"/>
      <c r="E781" s="18"/>
      <c r="F781" s="54"/>
      <c r="G781" s="54"/>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hidden="1" x14ac:dyDescent="0.25">
      <c r="A782" s="18"/>
      <c r="B782" s="19"/>
      <c r="C782" s="18"/>
      <c r="D782" s="18"/>
      <c r="E782" s="18"/>
      <c r="F782" s="54"/>
      <c r="G782" s="54"/>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hidden="1" x14ac:dyDescent="0.25">
      <c r="A783" s="18"/>
      <c r="B783" s="19"/>
      <c r="C783" s="18"/>
      <c r="D783" s="18"/>
      <c r="E783" s="18"/>
      <c r="F783" s="54"/>
      <c r="G783" s="54"/>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hidden="1" x14ac:dyDescent="0.25">
      <c r="A784" s="18"/>
      <c r="B784" s="19"/>
      <c r="C784" s="18"/>
      <c r="D784" s="18"/>
      <c r="E784" s="18"/>
      <c r="F784" s="54"/>
      <c r="G784" s="54"/>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hidden="1" x14ac:dyDescent="0.25">
      <c r="A785" s="18"/>
      <c r="B785" s="19"/>
      <c r="C785" s="18"/>
      <c r="D785" s="18"/>
      <c r="E785" s="18"/>
      <c r="F785" s="54"/>
      <c r="G785" s="54"/>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hidden="1" x14ac:dyDescent="0.25">
      <c r="A786" s="18"/>
      <c r="B786" s="19"/>
      <c r="C786" s="18"/>
      <c r="D786" s="18"/>
      <c r="E786" s="18"/>
      <c r="F786" s="54"/>
      <c r="G786" s="54"/>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hidden="1" x14ac:dyDescent="0.25">
      <c r="A787" s="18"/>
      <c r="B787" s="19"/>
      <c r="C787" s="18"/>
      <c r="D787" s="18"/>
      <c r="E787" s="18"/>
      <c r="F787" s="54"/>
      <c r="G787" s="54"/>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hidden="1" x14ac:dyDescent="0.25">
      <c r="A788" s="18"/>
      <c r="B788" s="19"/>
      <c r="C788" s="18"/>
      <c r="D788" s="18"/>
      <c r="E788" s="18"/>
      <c r="F788" s="54"/>
      <c r="G788" s="54"/>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hidden="1" x14ac:dyDescent="0.25">
      <c r="A789" s="18"/>
      <c r="B789" s="19"/>
      <c r="C789" s="18"/>
      <c r="D789" s="18"/>
      <c r="E789" s="18"/>
      <c r="F789" s="54"/>
      <c r="G789" s="54"/>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hidden="1" x14ac:dyDescent="0.25">
      <c r="A790" s="18"/>
      <c r="B790" s="19"/>
      <c r="C790" s="18"/>
      <c r="D790" s="18"/>
      <c r="E790" s="18"/>
      <c r="F790" s="54"/>
      <c r="G790" s="54"/>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hidden="1" x14ac:dyDescent="0.25">
      <c r="A791" s="18"/>
      <c r="B791" s="19"/>
      <c r="C791" s="18"/>
      <c r="D791" s="18"/>
      <c r="E791" s="18"/>
      <c r="F791" s="54"/>
      <c r="G791" s="54"/>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hidden="1" x14ac:dyDescent="0.25">
      <c r="A792" s="18"/>
      <c r="B792" s="19"/>
      <c r="C792" s="18"/>
      <c r="D792" s="18"/>
      <c r="E792" s="18"/>
      <c r="F792" s="54"/>
      <c r="G792" s="54"/>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hidden="1" x14ac:dyDescent="0.25">
      <c r="A793" s="18"/>
      <c r="B793" s="19"/>
      <c r="C793" s="18"/>
      <c r="D793" s="18"/>
      <c r="E793" s="18"/>
      <c r="F793" s="54"/>
      <c r="G793" s="54"/>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hidden="1" x14ac:dyDescent="0.25">
      <c r="A794" s="18"/>
      <c r="B794" s="19"/>
      <c r="C794" s="18"/>
      <c r="D794" s="18"/>
      <c r="E794" s="18"/>
      <c r="F794" s="54"/>
      <c r="G794" s="54"/>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hidden="1" x14ac:dyDescent="0.25">
      <c r="A795" s="18"/>
      <c r="B795" s="19"/>
      <c r="C795" s="18"/>
      <c r="D795" s="18"/>
      <c r="E795" s="18"/>
      <c r="F795" s="54"/>
      <c r="G795" s="54"/>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hidden="1" x14ac:dyDescent="0.25">
      <c r="A796" s="18"/>
      <c r="B796" s="19"/>
      <c r="C796" s="18"/>
      <c r="D796" s="18"/>
      <c r="E796" s="18"/>
      <c r="F796" s="54"/>
      <c r="G796" s="54"/>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hidden="1" x14ac:dyDescent="0.25">
      <c r="A797" s="18"/>
      <c r="B797" s="19"/>
      <c r="C797" s="18"/>
      <c r="D797" s="18"/>
      <c r="E797" s="18"/>
      <c r="F797" s="54"/>
      <c r="G797" s="54"/>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hidden="1" x14ac:dyDescent="0.25">
      <c r="A798" s="18"/>
      <c r="B798" s="19"/>
      <c r="C798" s="18"/>
      <c r="D798" s="18"/>
      <c r="E798" s="18"/>
      <c r="F798" s="54"/>
      <c r="G798" s="54"/>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hidden="1" x14ac:dyDescent="0.25">
      <c r="A799" s="18"/>
      <c r="B799" s="19"/>
      <c r="C799" s="18"/>
      <c r="D799" s="18"/>
      <c r="E799" s="18"/>
      <c r="F799" s="54"/>
      <c r="G799" s="54"/>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hidden="1" x14ac:dyDescent="0.25">
      <c r="A800" s="18"/>
      <c r="B800" s="19"/>
      <c r="C800" s="18"/>
      <c r="D800" s="18"/>
      <c r="E800" s="18"/>
      <c r="F800" s="54"/>
      <c r="G800" s="54"/>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hidden="1" x14ac:dyDescent="0.25">
      <c r="A801" s="18"/>
      <c r="B801" s="19"/>
      <c r="C801" s="18"/>
      <c r="D801" s="18"/>
      <c r="E801" s="18"/>
      <c r="F801" s="54"/>
      <c r="G801" s="54"/>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hidden="1" x14ac:dyDescent="0.25">
      <c r="A802" s="18"/>
      <c r="B802" s="19"/>
      <c r="C802" s="18"/>
      <c r="D802" s="18"/>
      <c r="E802" s="18"/>
      <c r="F802" s="54"/>
      <c r="G802" s="54"/>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hidden="1" x14ac:dyDescent="0.25">
      <c r="A803" s="18"/>
      <c r="B803" s="19"/>
      <c r="C803" s="18"/>
      <c r="D803" s="18"/>
      <c r="E803" s="18"/>
      <c r="F803" s="54"/>
      <c r="G803" s="54"/>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hidden="1" x14ac:dyDescent="0.25">
      <c r="A804" s="18"/>
      <c r="B804" s="19"/>
      <c r="C804" s="18"/>
      <c r="D804" s="18"/>
      <c r="E804" s="18"/>
      <c r="F804" s="54"/>
      <c r="G804" s="54"/>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hidden="1" x14ac:dyDescent="0.25">
      <c r="A805" s="18"/>
      <c r="B805" s="19"/>
      <c r="C805" s="18"/>
      <c r="D805" s="18"/>
      <c r="E805" s="18"/>
      <c r="F805" s="54"/>
      <c r="G805" s="54"/>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hidden="1" x14ac:dyDescent="0.25">
      <c r="A806" s="18"/>
      <c r="B806" s="19"/>
      <c r="C806" s="18"/>
      <c r="D806" s="18"/>
      <c r="E806" s="18"/>
      <c r="F806" s="54"/>
      <c r="G806" s="54"/>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hidden="1" x14ac:dyDescent="0.25">
      <c r="A807" s="18"/>
      <c r="B807" s="19"/>
      <c r="C807" s="18"/>
      <c r="D807" s="18"/>
      <c r="E807" s="18"/>
      <c r="F807" s="54"/>
      <c r="G807" s="54"/>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hidden="1" x14ac:dyDescent="0.25">
      <c r="A808" s="18"/>
      <c r="B808" s="19"/>
      <c r="C808" s="18"/>
      <c r="D808" s="18"/>
      <c r="E808" s="18"/>
      <c r="F808" s="54"/>
      <c r="G808" s="54"/>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hidden="1" x14ac:dyDescent="0.25">
      <c r="A809" s="18"/>
      <c r="B809" s="19"/>
      <c r="C809" s="18"/>
      <c r="D809" s="18"/>
      <c r="E809" s="18"/>
      <c r="F809" s="54"/>
      <c r="G809" s="54"/>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hidden="1" x14ac:dyDescent="0.25">
      <c r="A810" s="18"/>
      <c r="B810" s="19"/>
      <c r="C810" s="18"/>
      <c r="D810" s="18"/>
      <c r="E810" s="18"/>
      <c r="F810" s="54"/>
      <c r="G810" s="54"/>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hidden="1" x14ac:dyDescent="0.25">
      <c r="A811" s="18"/>
      <c r="B811" s="19"/>
      <c r="C811" s="18"/>
      <c r="D811" s="18"/>
      <c r="E811" s="18"/>
      <c r="F811" s="54"/>
      <c r="G811" s="54"/>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hidden="1" x14ac:dyDescent="0.25">
      <c r="A812" s="18"/>
      <c r="B812" s="19"/>
      <c r="C812" s="18"/>
      <c r="D812" s="18"/>
      <c r="E812" s="18"/>
      <c r="F812" s="54"/>
      <c r="G812" s="54"/>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hidden="1" x14ac:dyDescent="0.25">
      <c r="A813" s="18"/>
      <c r="B813" s="19"/>
      <c r="C813" s="18"/>
      <c r="D813" s="18"/>
      <c r="E813" s="18"/>
      <c r="F813" s="54"/>
      <c r="G813" s="54"/>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hidden="1" x14ac:dyDescent="0.25">
      <c r="A814" s="18"/>
      <c r="B814" s="19"/>
      <c r="C814" s="18"/>
      <c r="D814" s="18"/>
      <c r="E814" s="18"/>
      <c r="F814" s="54"/>
      <c r="G814" s="54"/>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hidden="1" x14ac:dyDescent="0.25">
      <c r="A815" s="18"/>
      <c r="B815" s="19"/>
      <c r="C815" s="18"/>
      <c r="D815" s="18"/>
      <c r="E815" s="18"/>
      <c r="F815" s="54"/>
      <c r="G815" s="54"/>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hidden="1" x14ac:dyDescent="0.25">
      <c r="A816" s="18"/>
      <c r="B816" s="19"/>
      <c r="C816" s="18"/>
      <c r="D816" s="18"/>
      <c r="E816" s="18"/>
      <c r="F816" s="54"/>
      <c r="G816" s="54"/>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hidden="1" x14ac:dyDescent="0.25">
      <c r="A817" s="18"/>
      <c r="B817" s="19"/>
      <c r="C817" s="18"/>
      <c r="D817" s="18"/>
      <c r="E817" s="18"/>
      <c r="F817" s="54"/>
      <c r="G817" s="54"/>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hidden="1" x14ac:dyDescent="0.25">
      <c r="A818" s="18"/>
      <c r="B818" s="19"/>
      <c r="C818" s="18"/>
      <c r="D818" s="18"/>
      <c r="E818" s="18"/>
      <c r="F818" s="54"/>
      <c r="G818" s="54"/>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hidden="1" x14ac:dyDescent="0.25">
      <c r="A819" s="18"/>
      <c r="B819" s="19"/>
      <c r="C819" s="18"/>
      <c r="D819" s="18"/>
      <c r="E819" s="18"/>
      <c r="F819" s="54"/>
      <c r="G819" s="54"/>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hidden="1" x14ac:dyDescent="0.25">
      <c r="A820" s="18"/>
      <c r="B820" s="19"/>
      <c r="C820" s="18"/>
      <c r="D820" s="18"/>
      <c r="E820" s="18"/>
      <c r="F820" s="54"/>
      <c r="G820" s="54"/>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hidden="1" x14ac:dyDescent="0.25">
      <c r="A821" s="18"/>
      <c r="B821" s="19"/>
      <c r="C821" s="18"/>
      <c r="D821" s="18"/>
      <c r="E821" s="18"/>
      <c r="F821" s="54"/>
      <c r="G821" s="54"/>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hidden="1" x14ac:dyDescent="0.25">
      <c r="A822" s="18"/>
      <c r="B822" s="19"/>
      <c r="C822" s="18"/>
      <c r="D822" s="18"/>
      <c r="E822" s="18"/>
      <c r="F822" s="54"/>
      <c r="G822" s="54"/>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hidden="1" x14ac:dyDescent="0.25">
      <c r="A823" s="18"/>
      <c r="B823" s="19"/>
      <c r="C823" s="18"/>
      <c r="D823" s="18"/>
      <c r="E823" s="18"/>
      <c r="F823" s="54"/>
      <c r="G823" s="54"/>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hidden="1" x14ac:dyDescent="0.25">
      <c r="A824" s="18"/>
      <c r="B824" s="19"/>
      <c r="C824" s="18"/>
      <c r="D824" s="18"/>
      <c r="E824" s="18"/>
      <c r="F824" s="54"/>
      <c r="G824" s="54"/>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hidden="1" x14ac:dyDescent="0.25">
      <c r="A825" s="18"/>
      <c r="B825" s="19"/>
      <c r="C825" s="18"/>
      <c r="D825" s="18"/>
      <c r="E825" s="18"/>
      <c r="F825" s="54"/>
      <c r="G825" s="54"/>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hidden="1" x14ac:dyDescent="0.25">
      <c r="A826" s="18"/>
      <c r="B826" s="19"/>
      <c r="C826" s="18"/>
      <c r="D826" s="18"/>
      <c r="E826" s="18"/>
      <c r="F826" s="54"/>
      <c r="G826" s="54"/>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hidden="1" x14ac:dyDescent="0.25">
      <c r="A827" s="18"/>
      <c r="B827" s="19"/>
      <c r="C827" s="18"/>
      <c r="D827" s="18"/>
      <c r="E827" s="18"/>
      <c r="F827" s="54"/>
      <c r="G827" s="54"/>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hidden="1" x14ac:dyDescent="0.25">
      <c r="A828" s="18"/>
      <c r="B828" s="19"/>
      <c r="C828" s="18"/>
      <c r="D828" s="18"/>
      <c r="E828" s="18"/>
      <c r="F828" s="54"/>
      <c r="G828" s="54"/>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hidden="1" x14ac:dyDescent="0.25">
      <c r="A829" s="18"/>
      <c r="B829" s="19"/>
      <c r="C829" s="18"/>
      <c r="D829" s="18"/>
      <c r="E829" s="18"/>
      <c r="F829" s="54"/>
      <c r="G829" s="54"/>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hidden="1" x14ac:dyDescent="0.25">
      <c r="A830" s="18"/>
      <c r="B830" s="19"/>
      <c r="C830" s="18"/>
      <c r="D830" s="18"/>
      <c r="E830" s="18"/>
      <c r="F830" s="54"/>
      <c r="G830" s="54"/>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hidden="1" x14ac:dyDescent="0.25">
      <c r="A831" s="18"/>
      <c r="B831" s="19"/>
      <c r="C831" s="18"/>
      <c r="D831" s="18"/>
      <c r="E831" s="18"/>
      <c r="F831" s="54"/>
      <c r="G831" s="54"/>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hidden="1" x14ac:dyDescent="0.25">
      <c r="A832" s="18"/>
      <c r="B832" s="19"/>
      <c r="C832" s="18"/>
      <c r="D832" s="18"/>
      <c r="E832" s="18"/>
      <c r="F832" s="54"/>
      <c r="G832" s="54"/>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hidden="1" x14ac:dyDescent="0.25">
      <c r="A833" s="18"/>
      <c r="B833" s="19"/>
      <c r="C833" s="18"/>
      <c r="D833" s="18"/>
      <c r="E833" s="18"/>
      <c r="F833" s="54"/>
      <c r="G833" s="54"/>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hidden="1" x14ac:dyDescent="0.25">
      <c r="A834" s="18"/>
      <c r="B834" s="19"/>
      <c r="C834" s="18"/>
      <c r="D834" s="18"/>
      <c r="E834" s="18"/>
      <c r="F834" s="54"/>
      <c r="G834" s="54"/>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hidden="1" x14ac:dyDescent="0.25">
      <c r="A835" s="18"/>
      <c r="B835" s="19"/>
      <c r="C835" s="18"/>
      <c r="D835" s="18"/>
      <c r="E835" s="18"/>
      <c r="F835" s="54"/>
      <c r="G835" s="54"/>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hidden="1" x14ac:dyDescent="0.25">
      <c r="A836" s="18"/>
      <c r="B836" s="19"/>
      <c r="C836" s="18"/>
      <c r="D836" s="18"/>
      <c r="E836" s="18"/>
      <c r="F836" s="54"/>
      <c r="G836" s="54"/>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hidden="1" x14ac:dyDescent="0.25">
      <c r="A837" s="18"/>
      <c r="B837" s="19"/>
      <c r="C837" s="18"/>
      <c r="D837" s="18"/>
      <c r="E837" s="18"/>
      <c r="F837" s="54"/>
      <c r="G837" s="54"/>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hidden="1" x14ac:dyDescent="0.25">
      <c r="A838" s="18"/>
      <c r="B838" s="19"/>
      <c r="C838" s="18"/>
      <c r="D838" s="18"/>
      <c r="E838" s="18"/>
      <c r="F838" s="54"/>
      <c r="G838" s="54"/>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hidden="1" x14ac:dyDescent="0.25">
      <c r="A839" s="18"/>
      <c r="B839" s="19"/>
      <c r="C839" s="18"/>
      <c r="D839" s="18"/>
      <c r="E839" s="18"/>
      <c r="F839" s="54"/>
      <c r="G839" s="54"/>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hidden="1" x14ac:dyDescent="0.25">
      <c r="A840" s="18"/>
      <c r="B840" s="19"/>
      <c r="C840" s="18"/>
      <c r="D840" s="18"/>
      <c r="E840" s="18"/>
      <c r="F840" s="54"/>
      <c r="G840" s="54"/>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hidden="1" x14ac:dyDescent="0.25">
      <c r="A841" s="18"/>
      <c r="B841" s="19"/>
      <c r="C841" s="18"/>
      <c r="D841" s="18"/>
      <c r="E841" s="18"/>
      <c r="F841" s="54"/>
      <c r="G841" s="54"/>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hidden="1" x14ac:dyDescent="0.25">
      <c r="A842" s="18"/>
      <c r="B842" s="19"/>
      <c r="C842" s="18"/>
      <c r="D842" s="18"/>
      <c r="E842" s="18"/>
      <c r="F842" s="54"/>
      <c r="G842" s="54"/>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hidden="1" x14ac:dyDescent="0.25">
      <c r="A843" s="18"/>
      <c r="B843" s="19"/>
      <c r="C843" s="18"/>
      <c r="D843" s="18"/>
      <c r="E843" s="18"/>
      <c r="F843" s="54"/>
      <c r="G843" s="54"/>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hidden="1" x14ac:dyDescent="0.25">
      <c r="A844" s="18"/>
      <c r="B844" s="19"/>
      <c r="C844" s="18"/>
      <c r="D844" s="18"/>
      <c r="E844" s="18"/>
      <c r="F844" s="54"/>
      <c r="G844" s="54"/>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hidden="1" x14ac:dyDescent="0.25">
      <c r="A845" s="18"/>
      <c r="B845" s="19"/>
      <c r="C845" s="18"/>
      <c r="D845" s="18"/>
      <c r="E845" s="18"/>
      <c r="F845" s="54"/>
      <c r="G845" s="54"/>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hidden="1" x14ac:dyDescent="0.25">
      <c r="A846" s="18"/>
      <c r="B846" s="19"/>
      <c r="C846" s="18"/>
      <c r="D846" s="18"/>
      <c r="E846" s="18"/>
      <c r="F846" s="54"/>
      <c r="G846" s="54"/>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hidden="1" x14ac:dyDescent="0.25">
      <c r="A847" s="18"/>
      <c r="B847" s="19"/>
      <c r="C847" s="18"/>
      <c r="D847" s="18"/>
      <c r="E847" s="18"/>
      <c r="F847" s="54"/>
      <c r="G847" s="54"/>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hidden="1" x14ac:dyDescent="0.25">
      <c r="A848" s="18"/>
      <c r="B848" s="19"/>
      <c r="C848" s="18"/>
      <c r="D848" s="18"/>
      <c r="E848" s="18"/>
      <c r="F848" s="54"/>
      <c r="G848" s="54"/>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hidden="1" x14ac:dyDescent="0.25">
      <c r="A849" s="18"/>
      <c r="B849" s="19"/>
      <c r="C849" s="18"/>
      <c r="D849" s="18"/>
      <c r="E849" s="18"/>
      <c r="F849" s="54"/>
      <c r="G849" s="54"/>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hidden="1" x14ac:dyDescent="0.25">
      <c r="A850" s="18"/>
      <c r="B850" s="19"/>
      <c r="C850" s="18"/>
      <c r="D850" s="18"/>
      <c r="E850" s="18"/>
      <c r="F850" s="54"/>
      <c r="G850" s="54"/>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hidden="1" x14ac:dyDescent="0.25">
      <c r="A851" s="18"/>
      <c r="B851" s="19"/>
      <c r="C851" s="18"/>
      <c r="D851" s="18"/>
      <c r="E851" s="18"/>
      <c r="F851" s="54"/>
      <c r="G851" s="54"/>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hidden="1" x14ac:dyDescent="0.25">
      <c r="A852" s="18"/>
      <c r="B852" s="19"/>
      <c r="C852" s="18"/>
      <c r="D852" s="18"/>
      <c r="E852" s="18"/>
      <c r="F852" s="54"/>
      <c r="G852" s="54"/>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hidden="1" x14ac:dyDescent="0.25">
      <c r="A853" s="18"/>
      <c r="B853" s="19"/>
      <c r="C853" s="18"/>
      <c r="D853" s="18"/>
      <c r="E853" s="18"/>
      <c r="F853" s="54"/>
      <c r="G853" s="54"/>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hidden="1" x14ac:dyDescent="0.25">
      <c r="A854" s="18"/>
      <c r="B854" s="19"/>
      <c r="C854" s="18"/>
      <c r="D854" s="18"/>
      <c r="E854" s="18"/>
      <c r="F854" s="54"/>
      <c r="G854" s="54"/>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hidden="1" x14ac:dyDescent="0.25">
      <c r="A855" s="18"/>
      <c r="B855" s="19"/>
      <c r="C855" s="18"/>
      <c r="D855" s="18"/>
      <c r="E855" s="18"/>
      <c r="F855" s="54"/>
      <c r="G855" s="54"/>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hidden="1" x14ac:dyDescent="0.25">
      <c r="A856" s="18"/>
      <c r="B856" s="19"/>
      <c r="C856" s="18"/>
      <c r="D856" s="18"/>
      <c r="E856" s="18"/>
      <c r="F856" s="54"/>
      <c r="G856" s="54"/>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hidden="1" x14ac:dyDescent="0.25">
      <c r="A857" s="18"/>
      <c r="B857" s="19"/>
      <c r="C857" s="18"/>
      <c r="D857" s="18"/>
      <c r="E857" s="18"/>
      <c r="F857" s="54"/>
      <c r="G857" s="54"/>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hidden="1" x14ac:dyDescent="0.25">
      <c r="A858" s="18"/>
      <c r="B858" s="19"/>
      <c r="C858" s="18"/>
      <c r="D858" s="18"/>
      <c r="E858" s="18"/>
      <c r="F858" s="54"/>
      <c r="G858" s="54"/>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hidden="1" x14ac:dyDescent="0.25">
      <c r="A859" s="18"/>
      <c r="B859" s="19"/>
      <c r="C859" s="18"/>
      <c r="D859" s="18"/>
      <c r="E859" s="18"/>
      <c r="F859" s="54"/>
      <c r="G859" s="54"/>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hidden="1" x14ac:dyDescent="0.25">
      <c r="A860" s="18"/>
      <c r="B860" s="19"/>
      <c r="C860" s="18"/>
      <c r="D860" s="18"/>
      <c r="E860" s="18"/>
      <c r="F860" s="54"/>
      <c r="G860" s="54"/>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hidden="1" x14ac:dyDescent="0.25">
      <c r="A861" s="18"/>
      <c r="B861" s="19"/>
      <c r="C861" s="18"/>
      <c r="D861" s="18"/>
      <c r="E861" s="18"/>
      <c r="F861" s="54"/>
      <c r="G861" s="54"/>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hidden="1" x14ac:dyDescent="0.25">
      <c r="A862" s="18"/>
      <c r="B862" s="19"/>
      <c r="C862" s="18"/>
      <c r="D862" s="18"/>
      <c r="E862" s="18"/>
      <c r="F862" s="54"/>
      <c r="G862" s="54"/>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hidden="1" x14ac:dyDescent="0.25">
      <c r="A863" s="18"/>
      <c r="B863" s="19"/>
      <c r="C863" s="18"/>
      <c r="D863" s="18"/>
      <c r="E863" s="18"/>
      <c r="F863" s="54"/>
      <c r="G863" s="54"/>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hidden="1" x14ac:dyDescent="0.25">
      <c r="A864" s="18"/>
      <c r="B864" s="19"/>
      <c r="C864" s="18"/>
      <c r="D864" s="18"/>
      <c r="E864" s="18"/>
      <c r="F864" s="54"/>
      <c r="G864" s="54"/>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hidden="1" x14ac:dyDescent="0.25">
      <c r="A865" s="18"/>
      <c r="B865" s="19"/>
      <c r="C865" s="18"/>
      <c r="D865" s="18"/>
      <c r="E865" s="18"/>
      <c r="F865" s="54"/>
      <c r="G865" s="54"/>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hidden="1" x14ac:dyDescent="0.25">
      <c r="A866" s="18"/>
      <c r="B866" s="19"/>
      <c r="C866" s="18"/>
      <c r="D866" s="18"/>
      <c r="E866" s="18"/>
      <c r="F866" s="54"/>
      <c r="G866" s="54"/>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hidden="1" x14ac:dyDescent="0.25">
      <c r="A867" s="18"/>
      <c r="B867" s="19"/>
      <c r="C867" s="18"/>
      <c r="D867" s="18"/>
      <c r="E867" s="18"/>
      <c r="F867" s="54"/>
      <c r="G867" s="54"/>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hidden="1" x14ac:dyDescent="0.25">
      <c r="A868" s="18"/>
      <c r="B868" s="19"/>
      <c r="C868" s="18"/>
      <c r="D868" s="18"/>
      <c r="E868" s="18"/>
      <c r="F868" s="54"/>
      <c r="G868" s="54"/>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hidden="1" x14ac:dyDescent="0.25">
      <c r="A869" s="18"/>
      <c r="B869" s="19"/>
      <c r="C869" s="18"/>
      <c r="D869" s="18"/>
      <c r="E869" s="18"/>
      <c r="F869" s="54"/>
      <c r="G869" s="54"/>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hidden="1" x14ac:dyDescent="0.25">
      <c r="A870" s="18"/>
      <c r="B870" s="19"/>
      <c r="C870" s="18"/>
      <c r="D870" s="18"/>
      <c r="E870" s="18"/>
      <c r="F870" s="54"/>
      <c r="G870" s="54"/>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hidden="1" x14ac:dyDescent="0.25">
      <c r="A871" s="18"/>
      <c r="B871" s="19"/>
      <c r="C871" s="18"/>
      <c r="D871" s="18"/>
      <c r="E871" s="18"/>
      <c r="F871" s="54"/>
      <c r="G871" s="54"/>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hidden="1" x14ac:dyDescent="0.25">
      <c r="A872" s="18"/>
      <c r="B872" s="19"/>
      <c r="C872" s="18"/>
      <c r="D872" s="18"/>
      <c r="E872" s="18"/>
      <c r="F872" s="54"/>
      <c r="G872" s="54"/>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hidden="1" x14ac:dyDescent="0.25">
      <c r="A873" s="18"/>
      <c r="B873" s="19"/>
      <c r="C873" s="18"/>
      <c r="D873" s="18"/>
      <c r="E873" s="18"/>
      <c r="F873" s="54"/>
      <c r="G873" s="54"/>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hidden="1" x14ac:dyDescent="0.25">
      <c r="A874" s="18"/>
      <c r="B874" s="19"/>
      <c r="C874" s="18"/>
      <c r="D874" s="18"/>
      <c r="E874" s="18"/>
      <c r="F874" s="54"/>
      <c r="G874" s="54"/>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hidden="1" x14ac:dyDescent="0.25">
      <c r="A875" s="18"/>
      <c r="B875" s="19"/>
      <c r="C875" s="18"/>
      <c r="D875" s="18"/>
      <c r="E875" s="18"/>
      <c r="F875" s="54"/>
      <c r="G875" s="54"/>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hidden="1" x14ac:dyDescent="0.25">
      <c r="A876" s="18"/>
      <c r="B876" s="19"/>
      <c r="C876" s="18"/>
      <c r="D876" s="18"/>
      <c r="E876" s="18"/>
      <c r="F876" s="54"/>
      <c r="G876" s="54"/>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hidden="1" x14ac:dyDescent="0.25">
      <c r="A877" s="18"/>
      <c r="B877" s="19"/>
      <c r="C877" s="18"/>
      <c r="D877" s="18"/>
      <c r="E877" s="18"/>
      <c r="F877" s="54"/>
      <c r="G877" s="54"/>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hidden="1" x14ac:dyDescent="0.25">
      <c r="A878" s="18"/>
      <c r="B878" s="19"/>
      <c r="C878" s="18"/>
      <c r="D878" s="18"/>
      <c r="E878" s="18"/>
      <c r="F878" s="54"/>
      <c r="G878" s="54"/>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hidden="1" x14ac:dyDescent="0.25">
      <c r="A879" s="18"/>
      <c r="B879" s="19"/>
      <c r="C879" s="18"/>
      <c r="D879" s="18"/>
      <c r="E879" s="18"/>
      <c r="F879" s="54"/>
      <c r="G879" s="54"/>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hidden="1" x14ac:dyDescent="0.25">
      <c r="A880" s="18"/>
      <c r="B880" s="19"/>
      <c r="C880" s="18"/>
      <c r="D880" s="18"/>
      <c r="E880" s="18"/>
      <c r="F880" s="54"/>
      <c r="G880" s="54"/>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hidden="1" x14ac:dyDescent="0.25">
      <c r="A881" s="18"/>
      <c r="B881" s="19"/>
      <c r="C881" s="18"/>
      <c r="D881" s="18"/>
      <c r="E881" s="18"/>
      <c r="F881" s="54"/>
      <c r="G881" s="54"/>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hidden="1" x14ac:dyDescent="0.25">
      <c r="A882" s="18"/>
      <c r="B882" s="19"/>
      <c r="C882" s="18"/>
      <c r="D882" s="18"/>
      <c r="E882" s="18"/>
      <c r="F882" s="54"/>
      <c r="G882" s="54"/>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hidden="1" x14ac:dyDescent="0.25">
      <c r="A883" s="18"/>
      <c r="B883" s="19"/>
      <c r="C883" s="18"/>
      <c r="D883" s="18"/>
      <c r="E883" s="18"/>
      <c r="F883" s="54"/>
      <c r="G883" s="54"/>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hidden="1" x14ac:dyDescent="0.25">
      <c r="A884" s="18"/>
      <c r="B884" s="19"/>
      <c r="C884" s="18"/>
      <c r="D884" s="18"/>
      <c r="E884" s="18"/>
      <c r="F884" s="54"/>
      <c r="G884" s="54"/>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hidden="1" x14ac:dyDescent="0.25">
      <c r="A885" s="18"/>
      <c r="B885" s="19"/>
      <c r="C885" s="18"/>
      <c r="D885" s="18"/>
      <c r="E885" s="18"/>
      <c r="F885" s="54"/>
      <c r="G885" s="54"/>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hidden="1" x14ac:dyDescent="0.25">
      <c r="A886" s="18"/>
      <c r="B886" s="19"/>
      <c r="C886" s="18"/>
      <c r="D886" s="18"/>
      <c r="E886" s="18"/>
      <c r="F886" s="54"/>
      <c r="G886" s="54"/>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hidden="1" x14ac:dyDescent="0.25">
      <c r="A887" s="18"/>
      <c r="B887" s="19"/>
      <c r="C887" s="18"/>
      <c r="D887" s="18"/>
      <c r="E887" s="18"/>
      <c r="F887" s="54"/>
      <c r="G887" s="54"/>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hidden="1" x14ac:dyDescent="0.25">
      <c r="A888" s="18"/>
      <c r="B888" s="19"/>
      <c r="C888" s="18"/>
      <c r="D888" s="18"/>
      <c r="E888" s="18"/>
      <c r="F888" s="54"/>
      <c r="G888" s="54"/>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hidden="1" x14ac:dyDescent="0.25">
      <c r="A889" s="18"/>
      <c r="B889" s="19"/>
      <c r="C889" s="18"/>
      <c r="D889" s="18"/>
      <c r="E889" s="18"/>
      <c r="F889" s="54"/>
      <c r="G889" s="54"/>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hidden="1" x14ac:dyDescent="0.25">
      <c r="A890" s="18"/>
      <c r="B890" s="19"/>
      <c r="C890" s="18"/>
      <c r="D890" s="18"/>
      <c r="E890" s="18"/>
      <c r="F890" s="54"/>
      <c r="G890" s="54"/>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hidden="1" x14ac:dyDescent="0.25">
      <c r="A891" s="18"/>
      <c r="B891" s="19"/>
      <c r="C891" s="18"/>
      <c r="D891" s="18"/>
      <c r="E891" s="18"/>
      <c r="F891" s="54"/>
      <c r="G891" s="54"/>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hidden="1" x14ac:dyDescent="0.25">
      <c r="A892" s="18"/>
      <c r="B892" s="19"/>
      <c r="C892" s="18"/>
      <c r="D892" s="18"/>
      <c r="E892" s="18"/>
      <c r="F892" s="54"/>
      <c r="G892" s="54"/>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hidden="1" x14ac:dyDescent="0.25">
      <c r="A893" s="18"/>
      <c r="B893" s="19"/>
      <c r="C893" s="18"/>
      <c r="D893" s="18"/>
      <c r="E893" s="18"/>
      <c r="F893" s="54"/>
      <c r="G893" s="54"/>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hidden="1" x14ac:dyDescent="0.25">
      <c r="A894" s="18"/>
      <c r="B894" s="19"/>
      <c r="C894" s="18"/>
      <c r="D894" s="18"/>
      <c r="E894" s="18"/>
      <c r="F894" s="54"/>
      <c r="G894" s="54"/>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hidden="1" x14ac:dyDescent="0.25">
      <c r="A895" s="18"/>
      <c r="B895" s="19"/>
      <c r="C895" s="18"/>
      <c r="D895" s="18"/>
      <c r="E895" s="18"/>
      <c r="F895" s="54"/>
      <c r="G895" s="54"/>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hidden="1" x14ac:dyDescent="0.25">
      <c r="A896" s="18"/>
      <c r="B896" s="19"/>
      <c r="C896" s="18"/>
      <c r="D896" s="18"/>
      <c r="E896" s="18"/>
      <c r="F896" s="54"/>
      <c r="G896" s="54"/>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hidden="1" x14ac:dyDescent="0.25">
      <c r="A897" s="18"/>
      <c r="B897" s="19"/>
      <c r="C897" s="18"/>
      <c r="D897" s="18"/>
      <c r="E897" s="18"/>
      <c r="F897" s="54"/>
      <c r="G897" s="54"/>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hidden="1" x14ac:dyDescent="0.25">
      <c r="A898" s="18"/>
      <c r="B898" s="19"/>
      <c r="C898" s="18"/>
      <c r="D898" s="18"/>
      <c r="E898" s="18"/>
      <c r="F898" s="54"/>
      <c r="G898" s="54"/>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hidden="1" x14ac:dyDescent="0.25">
      <c r="A899" s="18"/>
      <c r="B899" s="19"/>
      <c r="C899" s="18"/>
      <c r="D899" s="18"/>
      <c r="E899" s="18"/>
      <c r="F899" s="54"/>
      <c r="G899" s="54"/>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hidden="1" x14ac:dyDescent="0.25">
      <c r="A900" s="18"/>
      <c r="B900" s="19"/>
      <c r="C900" s="18"/>
      <c r="D900" s="18"/>
      <c r="E900" s="18"/>
      <c r="F900" s="54"/>
      <c r="G900" s="54"/>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hidden="1" x14ac:dyDescent="0.25">
      <c r="A901" s="18"/>
      <c r="B901" s="19"/>
      <c r="C901" s="18"/>
      <c r="D901" s="18"/>
      <c r="E901" s="18"/>
      <c r="F901" s="54"/>
      <c r="G901" s="54"/>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hidden="1" x14ac:dyDescent="0.25">
      <c r="A902" s="18"/>
      <c r="B902" s="19"/>
      <c r="C902" s="18"/>
      <c r="D902" s="18"/>
      <c r="E902" s="18"/>
      <c r="F902" s="54"/>
      <c r="G902" s="54"/>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hidden="1" x14ac:dyDescent="0.25">
      <c r="A903" s="18"/>
      <c r="B903" s="19"/>
      <c r="C903" s="18"/>
      <c r="D903" s="18"/>
      <c r="E903" s="18"/>
      <c r="F903" s="54"/>
      <c r="G903" s="54"/>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hidden="1" x14ac:dyDescent="0.25">
      <c r="A904" s="18"/>
      <c r="B904" s="19"/>
      <c r="C904" s="18"/>
      <c r="D904" s="18"/>
      <c r="E904" s="18"/>
      <c r="F904" s="54"/>
      <c r="G904" s="54"/>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hidden="1" x14ac:dyDescent="0.25">
      <c r="A905" s="18"/>
      <c r="B905" s="19"/>
      <c r="C905" s="18"/>
      <c r="D905" s="18"/>
      <c r="E905" s="18"/>
      <c r="F905" s="54"/>
      <c r="G905" s="54"/>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hidden="1" x14ac:dyDescent="0.25">
      <c r="A906" s="18"/>
      <c r="B906" s="19"/>
      <c r="C906" s="18"/>
      <c r="D906" s="18"/>
      <c r="E906" s="18"/>
      <c r="F906" s="54"/>
      <c r="G906" s="54"/>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hidden="1" x14ac:dyDescent="0.25">
      <c r="A907" s="18"/>
      <c r="B907" s="19"/>
      <c r="C907" s="18"/>
      <c r="D907" s="18"/>
      <c r="E907" s="18"/>
      <c r="F907" s="54"/>
      <c r="G907" s="54"/>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hidden="1" x14ac:dyDescent="0.25">
      <c r="A908" s="18"/>
      <c r="B908" s="19"/>
      <c r="C908" s="18"/>
      <c r="D908" s="18"/>
      <c r="E908" s="18"/>
      <c r="F908" s="54"/>
      <c r="G908" s="54"/>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hidden="1" x14ac:dyDescent="0.25">
      <c r="A909" s="18"/>
      <c r="B909" s="19"/>
      <c r="C909" s="18"/>
      <c r="D909" s="18"/>
      <c r="E909" s="18"/>
      <c r="F909" s="54"/>
      <c r="G909" s="54"/>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hidden="1" x14ac:dyDescent="0.25">
      <c r="A910" s="18"/>
      <c r="B910" s="19"/>
      <c r="C910" s="18"/>
      <c r="D910" s="18"/>
      <c r="E910" s="18"/>
      <c r="F910" s="54"/>
      <c r="G910" s="54"/>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hidden="1" x14ac:dyDescent="0.25">
      <c r="A911" s="18"/>
      <c r="B911" s="19"/>
      <c r="C911" s="18"/>
      <c r="D911" s="18"/>
      <c r="E911" s="18"/>
      <c r="F911" s="54"/>
      <c r="G911" s="54"/>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hidden="1" x14ac:dyDescent="0.25">
      <c r="A912" s="18"/>
      <c r="B912" s="19"/>
      <c r="C912" s="18"/>
      <c r="D912" s="18"/>
      <c r="E912" s="18"/>
      <c r="F912" s="54"/>
      <c r="G912" s="54"/>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hidden="1" x14ac:dyDescent="0.25">
      <c r="A913" s="18"/>
      <c r="B913" s="19"/>
      <c r="C913" s="18"/>
      <c r="D913" s="18"/>
      <c r="E913" s="18"/>
      <c r="F913" s="54"/>
      <c r="G913" s="54"/>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hidden="1" x14ac:dyDescent="0.25">
      <c r="A914" s="18"/>
      <c r="B914" s="19"/>
      <c r="C914" s="18"/>
      <c r="D914" s="18"/>
      <c r="E914" s="18"/>
      <c r="F914" s="54"/>
      <c r="G914" s="54"/>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hidden="1" x14ac:dyDescent="0.25">
      <c r="A915" s="18"/>
      <c r="B915" s="19"/>
      <c r="C915" s="18"/>
      <c r="D915" s="18"/>
      <c r="E915" s="18"/>
      <c r="F915" s="54"/>
      <c r="G915" s="54"/>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hidden="1" x14ac:dyDescent="0.25">
      <c r="A916" s="18"/>
      <c r="B916" s="19"/>
      <c r="C916" s="18"/>
      <c r="D916" s="18"/>
      <c r="E916" s="18"/>
      <c r="F916" s="54"/>
      <c r="G916" s="54"/>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hidden="1" x14ac:dyDescent="0.25">
      <c r="A917" s="18"/>
      <c r="B917" s="19"/>
      <c r="C917" s="18"/>
      <c r="D917" s="18"/>
      <c r="E917" s="18"/>
      <c r="F917" s="54"/>
      <c r="G917" s="54"/>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hidden="1" x14ac:dyDescent="0.25">
      <c r="A918" s="18"/>
      <c r="B918" s="19"/>
      <c r="C918" s="18"/>
      <c r="D918" s="18"/>
      <c r="E918" s="18"/>
      <c r="F918" s="54"/>
      <c r="G918" s="54"/>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hidden="1" x14ac:dyDescent="0.25">
      <c r="A919" s="18"/>
      <c r="B919" s="19"/>
      <c r="C919" s="18"/>
      <c r="D919" s="18"/>
      <c r="E919" s="18"/>
      <c r="F919" s="54"/>
      <c r="G919" s="54"/>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hidden="1" x14ac:dyDescent="0.25">
      <c r="A920" s="18"/>
      <c r="B920" s="19"/>
      <c r="C920" s="18"/>
      <c r="D920" s="18"/>
      <c r="E920" s="18"/>
      <c r="F920" s="54"/>
      <c r="G920" s="54"/>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hidden="1" x14ac:dyDescent="0.25">
      <c r="A921" s="18"/>
      <c r="B921" s="19"/>
      <c r="C921" s="18"/>
      <c r="D921" s="18"/>
      <c r="E921" s="18"/>
      <c r="F921" s="54"/>
      <c r="G921" s="54"/>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hidden="1" x14ac:dyDescent="0.25">
      <c r="A922" s="18"/>
      <c r="B922" s="19"/>
      <c r="C922" s="18"/>
      <c r="D922" s="18"/>
      <c r="E922" s="18"/>
      <c r="F922" s="54"/>
      <c r="G922" s="54"/>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hidden="1" x14ac:dyDescent="0.25">
      <c r="A923" s="18"/>
      <c r="B923" s="19"/>
      <c r="C923" s="18"/>
      <c r="D923" s="18"/>
      <c r="E923" s="18"/>
      <c r="F923" s="54"/>
      <c r="G923" s="54"/>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hidden="1" x14ac:dyDescent="0.25">
      <c r="A924" s="18"/>
      <c r="B924" s="19"/>
      <c r="C924" s="18"/>
      <c r="D924" s="18"/>
      <c r="E924" s="18"/>
      <c r="F924" s="54"/>
      <c r="G924" s="54"/>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hidden="1" x14ac:dyDescent="0.25">
      <c r="A925" s="18"/>
      <c r="B925" s="19"/>
      <c r="C925" s="18"/>
      <c r="D925" s="18"/>
      <c r="E925" s="18"/>
      <c r="F925" s="54"/>
      <c r="G925" s="54"/>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hidden="1" x14ac:dyDescent="0.25">
      <c r="A926" s="18"/>
      <c r="B926" s="19"/>
      <c r="C926" s="18"/>
      <c r="D926" s="18"/>
      <c r="E926" s="18"/>
      <c r="F926" s="54"/>
      <c r="G926" s="54"/>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hidden="1" x14ac:dyDescent="0.25">
      <c r="A927" s="18"/>
      <c r="B927" s="19"/>
      <c r="C927" s="18"/>
      <c r="D927" s="18"/>
      <c r="E927" s="18"/>
      <c r="F927" s="54"/>
      <c r="G927" s="54"/>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hidden="1" x14ac:dyDescent="0.25">
      <c r="A928" s="18"/>
      <c r="B928" s="19"/>
      <c r="C928" s="18"/>
      <c r="D928" s="18"/>
      <c r="E928" s="18"/>
      <c r="F928" s="54"/>
      <c r="G928" s="54"/>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hidden="1" x14ac:dyDescent="0.25">
      <c r="A929" s="18"/>
      <c r="B929" s="19"/>
      <c r="C929" s="18"/>
      <c r="D929" s="18"/>
      <c r="E929" s="18"/>
      <c r="F929" s="54"/>
      <c r="G929" s="54"/>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hidden="1" x14ac:dyDescent="0.25">
      <c r="A930" s="18"/>
      <c r="B930" s="19"/>
      <c r="C930" s="18"/>
      <c r="D930" s="18"/>
      <c r="E930" s="18"/>
      <c r="F930" s="54"/>
      <c r="G930" s="54"/>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hidden="1" x14ac:dyDescent="0.25">
      <c r="A931" s="18"/>
      <c r="B931" s="19"/>
      <c r="C931" s="18"/>
      <c r="D931" s="18"/>
      <c r="E931" s="18"/>
      <c r="F931" s="54"/>
      <c r="G931" s="54"/>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hidden="1" x14ac:dyDescent="0.25">
      <c r="A932" s="18"/>
      <c r="B932" s="19"/>
      <c r="C932" s="18"/>
      <c r="D932" s="18"/>
      <c r="E932" s="18"/>
      <c r="F932" s="54"/>
      <c r="G932" s="54"/>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hidden="1" x14ac:dyDescent="0.25">
      <c r="A933" s="18"/>
      <c r="B933" s="19"/>
      <c r="C933" s="18"/>
      <c r="D933" s="18"/>
      <c r="E933" s="18"/>
      <c r="F933" s="54"/>
      <c r="G933" s="54"/>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hidden="1" x14ac:dyDescent="0.25">
      <c r="A934" s="18"/>
      <c r="B934" s="19"/>
      <c r="C934" s="18"/>
      <c r="D934" s="18"/>
      <c r="E934" s="18"/>
      <c r="F934" s="54"/>
      <c r="G934" s="54"/>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hidden="1" x14ac:dyDescent="0.25">
      <c r="A935" s="18"/>
      <c r="B935" s="19"/>
      <c r="C935" s="18"/>
      <c r="D935" s="18"/>
      <c r="E935" s="18"/>
      <c r="F935" s="54"/>
      <c r="G935" s="54"/>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hidden="1" x14ac:dyDescent="0.25">
      <c r="A936" s="18"/>
      <c r="B936" s="19"/>
      <c r="C936" s="18"/>
      <c r="D936" s="18"/>
      <c r="E936" s="18"/>
      <c r="F936" s="54"/>
      <c r="G936" s="54"/>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hidden="1" x14ac:dyDescent="0.25">
      <c r="A937" s="18"/>
      <c r="B937" s="19"/>
      <c r="C937" s="18"/>
      <c r="D937" s="18"/>
      <c r="E937" s="18"/>
      <c r="F937" s="54"/>
      <c r="G937" s="54"/>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hidden="1" x14ac:dyDescent="0.25">
      <c r="A938" s="18"/>
      <c r="B938" s="19"/>
      <c r="C938" s="18"/>
      <c r="D938" s="18"/>
      <c r="E938" s="18"/>
      <c r="F938" s="54"/>
      <c r="G938" s="54"/>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hidden="1" x14ac:dyDescent="0.25">
      <c r="A939" s="18"/>
      <c r="B939" s="19"/>
      <c r="C939" s="18"/>
      <c r="D939" s="18"/>
      <c r="E939" s="18"/>
      <c r="F939" s="54"/>
      <c r="G939" s="54"/>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hidden="1" x14ac:dyDescent="0.25">
      <c r="A940" s="18"/>
      <c r="B940" s="19"/>
      <c r="C940" s="18"/>
      <c r="D940" s="18"/>
      <c r="E940" s="18"/>
      <c r="F940" s="54"/>
      <c r="G940" s="54"/>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hidden="1" x14ac:dyDescent="0.25">
      <c r="A941" s="18"/>
      <c r="B941" s="19"/>
      <c r="C941" s="18"/>
      <c r="D941" s="18"/>
      <c r="E941" s="18"/>
      <c r="F941" s="54"/>
      <c r="G941" s="54"/>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hidden="1" x14ac:dyDescent="0.25">
      <c r="A942" s="18"/>
      <c r="B942" s="19"/>
      <c r="C942" s="18"/>
      <c r="D942" s="18"/>
      <c r="E942" s="18"/>
      <c r="F942" s="54"/>
      <c r="G942" s="54"/>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hidden="1" x14ac:dyDescent="0.25">
      <c r="A943" s="18"/>
      <c r="B943" s="19"/>
      <c r="C943" s="18"/>
      <c r="D943" s="18"/>
      <c r="E943" s="18"/>
      <c r="F943" s="54"/>
      <c r="G943" s="54"/>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hidden="1" x14ac:dyDescent="0.25">
      <c r="A944" s="18"/>
      <c r="B944" s="19"/>
      <c r="C944" s="18"/>
      <c r="D944" s="18"/>
      <c r="E944" s="18"/>
      <c r="F944" s="54"/>
      <c r="G944" s="54"/>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hidden="1" x14ac:dyDescent="0.25">
      <c r="A945" s="18"/>
      <c r="B945" s="19"/>
      <c r="C945" s="18"/>
      <c r="D945" s="18"/>
      <c r="E945" s="18"/>
      <c r="F945" s="54"/>
      <c r="G945" s="54"/>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hidden="1" x14ac:dyDescent="0.25">
      <c r="A946" s="18"/>
      <c r="B946" s="19"/>
      <c r="C946" s="18"/>
      <c r="D946" s="18"/>
      <c r="E946" s="18"/>
      <c r="F946" s="54"/>
      <c r="G946" s="54"/>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hidden="1" x14ac:dyDescent="0.25">
      <c r="A947" s="18"/>
      <c r="B947" s="19"/>
      <c r="C947" s="18"/>
      <c r="D947" s="18"/>
      <c r="E947" s="18"/>
      <c r="F947" s="54"/>
      <c r="G947" s="54"/>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hidden="1" x14ac:dyDescent="0.25">
      <c r="A948" s="18"/>
      <c r="B948" s="19"/>
      <c r="C948" s="18"/>
      <c r="D948" s="18"/>
      <c r="E948" s="18"/>
      <c r="F948" s="54"/>
      <c r="G948" s="54"/>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hidden="1" x14ac:dyDescent="0.25">
      <c r="A949" s="18"/>
      <c r="B949" s="19"/>
      <c r="C949" s="18"/>
      <c r="D949" s="18"/>
      <c r="E949" s="18"/>
      <c r="F949" s="54"/>
      <c r="G949" s="54"/>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hidden="1" x14ac:dyDescent="0.25">
      <c r="A950" s="18"/>
      <c r="B950" s="19"/>
      <c r="C950" s="18"/>
      <c r="D950" s="18"/>
      <c r="E950" s="18"/>
      <c r="F950" s="54"/>
      <c r="G950" s="54"/>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hidden="1" x14ac:dyDescent="0.25">
      <c r="A951" s="18"/>
      <c r="B951" s="19"/>
      <c r="C951" s="18"/>
      <c r="D951" s="18"/>
      <c r="E951" s="18"/>
      <c r="F951" s="54"/>
      <c r="G951" s="54"/>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hidden="1" x14ac:dyDescent="0.25">
      <c r="A952" s="18"/>
      <c r="B952" s="19"/>
      <c r="C952" s="18"/>
      <c r="D952" s="18"/>
      <c r="E952" s="18"/>
      <c r="F952" s="54"/>
      <c r="G952" s="54"/>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hidden="1" x14ac:dyDescent="0.25">
      <c r="A953" s="18"/>
      <c r="B953" s="19"/>
      <c r="C953" s="18"/>
      <c r="D953" s="18"/>
      <c r="E953" s="18"/>
      <c r="F953" s="54"/>
      <c r="G953" s="54"/>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hidden="1" x14ac:dyDescent="0.25">
      <c r="A954" s="18"/>
      <c r="B954" s="19"/>
      <c r="C954" s="18"/>
      <c r="D954" s="18"/>
      <c r="E954" s="18"/>
      <c r="F954" s="54"/>
      <c r="G954" s="54"/>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hidden="1" x14ac:dyDescent="0.25">
      <c r="A955" s="18"/>
      <c r="B955" s="19"/>
      <c r="C955" s="18"/>
      <c r="D955" s="18"/>
      <c r="E955" s="18"/>
      <c r="F955" s="54"/>
      <c r="G955" s="54"/>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hidden="1" x14ac:dyDescent="0.25">
      <c r="A956" s="18"/>
      <c r="B956" s="19"/>
      <c r="C956" s="18"/>
      <c r="D956" s="18"/>
      <c r="E956" s="18"/>
      <c r="F956" s="54"/>
      <c r="G956" s="54"/>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hidden="1" x14ac:dyDescent="0.25">
      <c r="A957" s="18"/>
      <c r="B957" s="19"/>
      <c r="C957" s="18"/>
      <c r="D957" s="18"/>
      <c r="E957" s="18"/>
      <c r="F957" s="54"/>
      <c r="G957" s="54"/>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hidden="1" x14ac:dyDescent="0.25">
      <c r="A958" s="18"/>
      <c r="B958" s="19"/>
      <c r="C958" s="18"/>
      <c r="D958" s="18"/>
      <c r="E958" s="18"/>
      <c r="F958" s="54"/>
      <c r="G958" s="54"/>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hidden="1" x14ac:dyDescent="0.25">
      <c r="A959" s="18"/>
      <c r="B959" s="19"/>
      <c r="C959" s="18"/>
      <c r="D959" s="18"/>
      <c r="E959" s="18"/>
      <c r="F959" s="54"/>
      <c r="G959" s="54"/>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hidden="1" x14ac:dyDescent="0.25">
      <c r="A960" s="18"/>
      <c r="B960" s="19"/>
      <c r="C960" s="18"/>
      <c r="D960" s="18"/>
      <c r="E960" s="18"/>
      <c r="F960" s="54"/>
      <c r="G960" s="54"/>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hidden="1" x14ac:dyDescent="0.25">
      <c r="A961" s="18"/>
      <c r="B961" s="19"/>
      <c r="C961" s="18"/>
      <c r="D961" s="18"/>
      <c r="E961" s="18"/>
      <c r="F961" s="54"/>
      <c r="G961" s="54"/>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hidden="1" x14ac:dyDescent="0.25">
      <c r="A962" s="18"/>
      <c r="B962" s="19"/>
      <c r="C962" s="18"/>
      <c r="D962" s="18"/>
      <c r="E962" s="18"/>
      <c r="F962" s="54"/>
      <c r="G962" s="54"/>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hidden="1" x14ac:dyDescent="0.25">
      <c r="A963" s="18"/>
      <c r="B963" s="19"/>
      <c r="C963" s="18"/>
      <c r="D963" s="18"/>
      <c r="E963" s="18"/>
      <c r="F963" s="54"/>
      <c r="G963" s="54"/>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hidden="1" x14ac:dyDescent="0.25">
      <c r="A964" s="18"/>
      <c r="B964" s="19"/>
      <c r="C964" s="18"/>
      <c r="D964" s="18"/>
      <c r="E964" s="18"/>
      <c r="F964" s="54"/>
      <c r="G964" s="54"/>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hidden="1" x14ac:dyDescent="0.25">
      <c r="A965" s="18"/>
      <c r="B965" s="19"/>
      <c r="C965" s="18"/>
      <c r="D965" s="18"/>
      <c r="E965" s="18"/>
      <c r="F965" s="54"/>
      <c r="G965" s="54"/>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hidden="1" x14ac:dyDescent="0.25">
      <c r="A966" s="18"/>
      <c r="B966" s="19"/>
      <c r="C966" s="18"/>
      <c r="D966" s="18"/>
      <c r="E966" s="18"/>
      <c r="F966" s="54"/>
      <c r="G966" s="54"/>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hidden="1" x14ac:dyDescent="0.25">
      <c r="A967" s="18"/>
      <c r="B967" s="19"/>
      <c r="C967" s="18"/>
      <c r="D967" s="18"/>
      <c r="E967" s="18"/>
      <c r="F967" s="54"/>
      <c r="G967" s="54"/>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hidden="1" x14ac:dyDescent="0.25">
      <c r="A968" s="18"/>
      <c r="B968" s="19"/>
      <c r="C968" s="18"/>
      <c r="D968" s="18"/>
      <c r="E968" s="18"/>
      <c r="F968" s="54"/>
      <c r="G968" s="54"/>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hidden="1" x14ac:dyDescent="0.25">
      <c r="A969" s="18"/>
      <c r="B969" s="19"/>
      <c r="C969" s="18"/>
      <c r="D969" s="18"/>
      <c r="E969" s="18"/>
      <c r="F969" s="54"/>
      <c r="G969" s="54"/>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hidden="1" x14ac:dyDescent="0.25">
      <c r="A970" s="18"/>
      <c r="B970" s="19"/>
      <c r="C970" s="18"/>
      <c r="D970" s="18"/>
      <c r="E970" s="18"/>
      <c r="F970" s="54"/>
      <c r="G970" s="54"/>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hidden="1" x14ac:dyDescent="0.25">
      <c r="A971" s="18"/>
      <c r="B971" s="19"/>
      <c r="C971" s="18"/>
      <c r="D971" s="18"/>
      <c r="E971" s="18"/>
      <c r="F971" s="54"/>
      <c r="G971" s="54"/>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hidden="1" x14ac:dyDescent="0.25">
      <c r="A972" s="18"/>
      <c r="B972" s="19"/>
      <c r="C972" s="18"/>
      <c r="D972" s="18"/>
      <c r="E972" s="18"/>
      <c r="F972" s="54"/>
      <c r="G972" s="54"/>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hidden="1" x14ac:dyDescent="0.25">
      <c r="A973" s="18"/>
      <c r="B973" s="19"/>
      <c r="C973" s="18"/>
      <c r="D973" s="18"/>
      <c r="E973" s="18"/>
      <c r="F973" s="54"/>
      <c r="G973" s="54"/>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hidden="1" x14ac:dyDescent="0.25">
      <c r="A974" s="18"/>
      <c r="B974" s="19"/>
      <c r="C974" s="18"/>
      <c r="D974" s="18"/>
      <c r="E974" s="18"/>
      <c r="F974" s="54"/>
      <c r="G974" s="54"/>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hidden="1" x14ac:dyDescent="0.25">
      <c r="A975" s="18"/>
      <c r="B975" s="19"/>
      <c r="C975" s="18"/>
      <c r="D975" s="18"/>
      <c r="E975" s="18"/>
      <c r="F975" s="54"/>
      <c r="G975" s="54"/>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hidden="1" x14ac:dyDescent="0.25">
      <c r="A976" s="18"/>
      <c r="B976" s="19"/>
      <c r="C976" s="18"/>
      <c r="D976" s="18"/>
      <c r="E976" s="18"/>
      <c r="F976" s="54"/>
      <c r="G976" s="54"/>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hidden="1" x14ac:dyDescent="0.25">
      <c r="A977" s="18"/>
      <c r="B977" s="19"/>
      <c r="C977" s="18"/>
      <c r="D977" s="18"/>
      <c r="E977" s="18"/>
      <c r="F977" s="54"/>
      <c r="G977" s="54"/>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hidden="1" x14ac:dyDescent="0.25">
      <c r="A978" s="18"/>
      <c r="B978" s="19"/>
      <c r="C978" s="18"/>
      <c r="D978" s="18"/>
      <c r="E978" s="18"/>
      <c r="F978" s="54"/>
      <c r="G978" s="54"/>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hidden="1" x14ac:dyDescent="0.25">
      <c r="A979" s="18"/>
      <c r="B979" s="19"/>
      <c r="C979" s="18"/>
      <c r="D979" s="18"/>
      <c r="E979" s="18"/>
      <c r="F979" s="54"/>
      <c r="G979" s="54"/>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hidden="1" x14ac:dyDescent="0.25">
      <c r="A980" s="18"/>
      <c r="B980" s="19"/>
      <c r="C980" s="18"/>
      <c r="D980" s="18"/>
      <c r="E980" s="18"/>
      <c r="F980" s="54"/>
      <c r="G980" s="54"/>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hidden="1" x14ac:dyDescent="0.25">
      <c r="A981" s="18"/>
      <c r="B981" s="19"/>
      <c r="C981" s="18"/>
      <c r="D981" s="18"/>
      <c r="E981" s="18"/>
      <c r="F981" s="54"/>
      <c r="G981" s="54"/>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hidden="1" x14ac:dyDescent="0.25">
      <c r="A982" s="18"/>
      <c r="B982" s="19"/>
      <c r="C982" s="18"/>
      <c r="D982" s="18"/>
      <c r="E982" s="18"/>
      <c r="F982" s="54"/>
      <c r="G982" s="54"/>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hidden="1" x14ac:dyDescent="0.25">
      <c r="A983" s="18"/>
      <c r="B983" s="19"/>
      <c r="C983" s="18"/>
      <c r="D983" s="18"/>
      <c r="E983" s="18"/>
      <c r="F983" s="54"/>
      <c r="G983" s="54"/>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hidden="1" x14ac:dyDescent="0.25">
      <c r="A984" s="18"/>
      <c r="B984" s="19"/>
      <c r="C984" s="18"/>
      <c r="D984" s="18"/>
      <c r="E984" s="18"/>
      <c r="F984" s="54"/>
      <c r="G984" s="54"/>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hidden="1" x14ac:dyDescent="0.25">
      <c r="A985" s="18"/>
      <c r="B985" s="19"/>
      <c r="C985" s="18"/>
      <c r="D985" s="18"/>
      <c r="E985" s="18"/>
      <c r="F985" s="54"/>
      <c r="G985" s="54"/>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hidden="1" x14ac:dyDescent="0.25">
      <c r="A986" s="18"/>
      <c r="B986" s="19"/>
      <c r="C986" s="18"/>
      <c r="D986" s="18"/>
      <c r="E986" s="18"/>
      <c r="F986" s="54"/>
      <c r="G986" s="54"/>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hidden="1" x14ac:dyDescent="0.25">
      <c r="A987" s="18"/>
      <c r="B987" s="19"/>
      <c r="C987" s="18"/>
      <c r="D987" s="18"/>
      <c r="E987" s="18"/>
      <c r="F987" s="54"/>
      <c r="G987" s="54"/>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hidden="1" x14ac:dyDescent="0.25">
      <c r="A988" s="18"/>
      <c r="B988" s="19"/>
      <c r="C988" s="18"/>
      <c r="D988" s="18"/>
      <c r="E988" s="18"/>
      <c r="F988" s="54"/>
      <c r="G988" s="54"/>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hidden="1" x14ac:dyDescent="0.25">
      <c r="A989" s="18"/>
      <c r="B989" s="19"/>
      <c r="C989" s="18"/>
      <c r="D989" s="18"/>
      <c r="E989" s="18"/>
      <c r="F989" s="54"/>
      <c r="G989" s="54"/>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hidden="1" x14ac:dyDescent="0.25">
      <c r="A990" s="18"/>
      <c r="B990" s="19"/>
      <c r="C990" s="18"/>
      <c r="D990" s="18"/>
      <c r="E990" s="18"/>
      <c r="F990" s="54"/>
      <c r="G990" s="54"/>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hidden="1" x14ac:dyDescent="0.25">
      <c r="A991" s="18"/>
      <c r="B991" s="19"/>
      <c r="C991" s="18"/>
      <c r="D991" s="18"/>
      <c r="E991" s="18"/>
      <c r="F991" s="54"/>
      <c r="G991" s="54"/>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hidden="1" x14ac:dyDescent="0.25">
      <c r="A992" s="18"/>
      <c r="B992" s="19"/>
      <c r="C992" s="18"/>
      <c r="D992" s="18"/>
      <c r="E992" s="18"/>
      <c r="F992" s="54"/>
      <c r="G992" s="54"/>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hidden="1" x14ac:dyDescent="0.25">
      <c r="A993" s="18"/>
      <c r="B993" s="19"/>
      <c r="C993" s="18"/>
      <c r="D993" s="18"/>
      <c r="E993" s="18"/>
      <c r="F993" s="54"/>
      <c r="G993" s="54"/>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hidden="1" x14ac:dyDescent="0.25">
      <c r="A994" s="18"/>
      <c r="B994" s="19"/>
      <c r="C994" s="18"/>
      <c r="D994" s="18"/>
      <c r="E994" s="18"/>
      <c r="F994" s="54"/>
      <c r="G994" s="54"/>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hidden="1" x14ac:dyDescent="0.25">
      <c r="A995" s="18"/>
      <c r="B995" s="19"/>
      <c r="C995" s="18"/>
      <c r="D995" s="18"/>
      <c r="E995" s="18"/>
      <c r="F995" s="54"/>
      <c r="G995" s="54"/>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hidden="1" x14ac:dyDescent="0.25">
      <c r="A996" s="18"/>
      <c r="B996" s="19"/>
      <c r="C996" s="18"/>
      <c r="D996" s="18"/>
      <c r="E996" s="18"/>
      <c r="F996" s="54"/>
      <c r="G996" s="54"/>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hidden="1" x14ac:dyDescent="0.25">
      <c r="A997" s="18"/>
      <c r="B997" s="19"/>
      <c r="C997" s="18"/>
      <c r="D997" s="18"/>
      <c r="E997" s="18"/>
      <c r="F997" s="54"/>
      <c r="G997" s="54"/>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hidden="1" x14ac:dyDescent="0.25">
      <c r="A998" s="18"/>
      <c r="B998" s="19"/>
      <c r="C998" s="18"/>
      <c r="D998" s="18"/>
      <c r="E998" s="18"/>
      <c r="F998" s="54"/>
      <c r="G998" s="54"/>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hidden="1" x14ac:dyDescent="0.25">
      <c r="A999" s="18"/>
      <c r="B999" s="19"/>
      <c r="C999" s="18"/>
      <c r="D999" s="18"/>
      <c r="E999" s="18"/>
      <c r="F999" s="54"/>
      <c r="G999" s="54"/>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hidden="1" x14ac:dyDescent="0.25">
      <c r="A1000" s="18"/>
      <c r="B1000" s="19"/>
      <c r="C1000" s="18"/>
      <c r="D1000" s="18"/>
      <c r="E1000" s="18"/>
      <c r="F1000" s="54"/>
      <c r="G1000" s="54"/>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hidden="1" x14ac:dyDescent="0.25">
      <c r="A1001" s="18"/>
      <c r="B1001" s="19"/>
      <c r="C1001" s="18"/>
      <c r="D1001" s="18"/>
      <c r="E1001" s="18"/>
      <c r="F1001" s="54"/>
      <c r="G1001" s="54"/>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hidden="1" x14ac:dyDescent="0.25">
      <c r="A1002" s="18"/>
      <c r="B1002" s="19"/>
      <c r="C1002" s="18"/>
      <c r="D1002" s="18"/>
      <c r="E1002" s="18"/>
      <c r="F1002" s="54"/>
      <c r="G1002" s="54"/>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hidden="1" x14ac:dyDescent="0.25">
      <c r="A1003" s="18"/>
      <c r="B1003" s="19"/>
      <c r="C1003" s="18"/>
      <c r="D1003" s="18"/>
      <c r="E1003" s="18"/>
      <c r="F1003" s="54"/>
      <c r="G1003" s="54"/>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phoneticPr fontId="17" type="noConversion"/>
  <conditionalFormatting sqref="B4:C1003 F4:G1003">
    <cfRule type="expression" dxfId="9" priority="66">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3"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8"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 id="{FB1B042E-6299-4F2E-94B7-2AFBDDE6FD6F}">
            <xm:f>AND($C4=Tabelid!J$4,$J4="")</xm:f>
            <x14:dxf>
              <fill>
                <patternFill>
                  <bgColor rgb="FFFFFFCC"/>
                </patternFill>
              </fill>
            </x14:dxf>
          </x14:cfRule>
          <xm:sqref>J4:J1003</xm:sqref>
        </x14:conditionalFormatting>
        <x14:conditionalFormatting xmlns:xm="http://schemas.microsoft.com/office/excel/2006/main">
          <x14:cfRule type="expression" priority="3" id="{E387A0F7-7FD6-4006-B682-D7DE4C65996F}">
            <xm:f>OR(AND($J4=Tabelid!$L$1,$K4=""),AND($J4&lt;&gt;Tabelid!$L$1,$K4&lt;&gt;""))</xm:f>
            <x14:dxf>
              <fill>
                <patternFill>
                  <bgColor rgb="FFFF0000"/>
                </patternFill>
              </fill>
            </x14:dxf>
          </x14:cfRule>
          <x14:cfRule type="expression" priority="5"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50"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2"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6" id="{A0716F3A-E2F5-4B35-9B95-355701E82439}">
            <xm:f>AND(NOT(OR(AND($J4=Tabelid!$L$6,NOT(O$3="")),AND($J4=Tabelid!$L$5,NOT(O$3=""),COUNTIFS($K:$K,O$3)&gt;0),AND($J4=Tabelid!$L$4,NOT(O$3=""),COUNTIFS($K$4:$K$1002,O$3,$A$4:$A$1002,$A4)&gt;0))),O4&lt;&gt;"")</xm:f>
            <x14:dxf>
              <fill>
                <patternFill>
                  <bgColor rgb="FFFF0000"/>
                </patternFill>
              </fill>
            </x14:dxf>
          </x14:cfRule>
          <x14:cfRule type="expression" priority="54"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61</v>
      </c>
      <c r="B1" s="44" t="s">
        <v>274</v>
      </c>
      <c r="C1" s="44" t="s">
        <v>275</v>
      </c>
      <c r="D1" s="44" t="s">
        <v>276</v>
      </c>
    </row>
    <row r="2" spans="1:4" x14ac:dyDescent="0.25">
      <c r="A2" s="45" t="s">
        <v>277</v>
      </c>
      <c r="B2" s="45" t="s">
        <v>150</v>
      </c>
      <c r="C2" s="45" t="s">
        <v>148</v>
      </c>
      <c r="D2" s="45" t="str">
        <f>C2&amp;A2&amp;B2</f>
        <v>KORRUSE AVATUD NETOPINDRõdu98 Välisruumid</v>
      </c>
    </row>
    <row r="3" spans="1:4" x14ac:dyDescent="0.25">
      <c r="A3" s="45" t="s">
        <v>278</v>
      </c>
      <c r="B3" s="45" t="s">
        <v>150</v>
      </c>
      <c r="C3" s="45" t="s">
        <v>148</v>
      </c>
      <c r="D3" s="45" t="str">
        <f t="shared" ref="D3:D66" si="0">C3&amp;A3&amp;B3</f>
        <v>KORRUSE AVATUD NETOPINDTerrass98 Välisruumid</v>
      </c>
    </row>
    <row r="4" spans="1:4" x14ac:dyDescent="0.25">
      <c r="A4" s="45" t="s">
        <v>149</v>
      </c>
      <c r="B4" s="45" t="s">
        <v>150</v>
      </c>
      <c r="C4" s="45" t="s">
        <v>148</v>
      </c>
      <c r="D4" s="45" t="str">
        <f t="shared" si="0"/>
        <v>KORRUSE AVATUD NETOPINDVarjualune98 Välisruumid</v>
      </c>
    </row>
    <row r="5" spans="1:4" x14ac:dyDescent="0.25">
      <c r="A5" s="45" t="s">
        <v>279</v>
      </c>
      <c r="B5" s="45" t="s">
        <v>175</v>
      </c>
      <c r="C5" s="45" t="s">
        <v>75</v>
      </c>
      <c r="D5" s="45" t="str">
        <f t="shared" si="0"/>
        <v>TEHNOPINDAlajaam/Trafo/Jaotla97 Elektrotehnilised ruumid</v>
      </c>
    </row>
    <row r="6" spans="1:4" x14ac:dyDescent="0.25">
      <c r="A6" s="45" t="s">
        <v>280</v>
      </c>
      <c r="B6" s="45" t="s">
        <v>77</v>
      </c>
      <c r="C6" s="45" t="s">
        <v>75</v>
      </c>
      <c r="D6" s="45" t="str">
        <f t="shared" si="0"/>
        <v>TEHNOPINDBasseini tehniline ruum94 Kütte- ja veehooldusruumid</v>
      </c>
    </row>
    <row r="7" spans="1:4" x14ac:dyDescent="0.25">
      <c r="A7" s="45" t="s">
        <v>281</v>
      </c>
      <c r="B7" s="45" t="s">
        <v>77</v>
      </c>
      <c r="C7" s="45" t="s">
        <v>75</v>
      </c>
      <c r="D7" s="45" t="str">
        <f t="shared" si="0"/>
        <v>TEHNOPINDBoileriruum94 Kütte- ja veehooldusruumid</v>
      </c>
    </row>
    <row r="8" spans="1:4" x14ac:dyDescent="0.25">
      <c r="A8" s="45" t="s">
        <v>174</v>
      </c>
      <c r="B8" s="45" t="s">
        <v>175</v>
      </c>
      <c r="C8" s="45" t="s">
        <v>75</v>
      </c>
      <c r="D8" s="45" t="str">
        <f t="shared" si="0"/>
        <v>TEHNOPINDElektrikilp97 Elektrotehnilised ruumid</v>
      </c>
    </row>
    <row r="9" spans="1:4" x14ac:dyDescent="0.25">
      <c r="A9" s="45" t="s">
        <v>282</v>
      </c>
      <c r="B9" s="45" t="s">
        <v>77</v>
      </c>
      <c r="C9" s="45" t="s">
        <v>75</v>
      </c>
      <c r="D9" s="45" t="str">
        <f t="shared" si="0"/>
        <v>TEHNOPINDGaasiruum94 Kütte- ja veehooldusruumid</v>
      </c>
    </row>
    <row r="10" spans="1:4" x14ac:dyDescent="0.25">
      <c r="A10" s="45" t="s">
        <v>283</v>
      </c>
      <c r="B10" s="45" t="s">
        <v>175</v>
      </c>
      <c r="C10" s="45" t="s">
        <v>75</v>
      </c>
      <c r="D10" s="45" t="str">
        <f t="shared" si="0"/>
        <v>TEHNOPINDGeneraatoriruum97 Elektrotehnilised ruumid</v>
      </c>
    </row>
    <row r="11" spans="1:4" x14ac:dyDescent="0.25">
      <c r="A11" s="45" t="s">
        <v>112</v>
      </c>
      <c r="B11" s="45" t="s">
        <v>113</v>
      </c>
      <c r="C11" s="45" t="s">
        <v>75</v>
      </c>
      <c r="D11" s="45" t="str">
        <f t="shared" si="0"/>
        <v>TEHNOPINDHoolderuum99 Liigitamata liiklus- ja tehnoruumid</v>
      </c>
    </row>
    <row r="12" spans="1:4" x14ac:dyDescent="0.25">
      <c r="A12" s="45" t="s">
        <v>284</v>
      </c>
      <c r="B12" s="45" t="s">
        <v>77</v>
      </c>
      <c r="C12" s="45" t="s">
        <v>75</v>
      </c>
      <c r="D12" s="45" t="str">
        <f t="shared" si="0"/>
        <v>TEHNOPINDJahutusruum94 Kütte- ja veehooldusruumid</v>
      </c>
    </row>
    <row r="13" spans="1:4" x14ac:dyDescent="0.25">
      <c r="A13" s="45" t="s">
        <v>285</v>
      </c>
      <c r="B13" s="45" t="s">
        <v>77</v>
      </c>
      <c r="C13" s="45" t="s">
        <v>75</v>
      </c>
      <c r="D13" s="45" t="str">
        <f t="shared" si="0"/>
        <v>TEHNOPINDKatlaruum94 Kütte- ja veehooldusruumid</v>
      </c>
    </row>
    <row r="14" spans="1:4" x14ac:dyDescent="0.25">
      <c r="A14" s="45" t="s">
        <v>286</v>
      </c>
      <c r="B14" s="45" t="s">
        <v>113</v>
      </c>
      <c r="C14" s="45" t="s">
        <v>75</v>
      </c>
      <c r="D14" s="45" t="str">
        <f t="shared" si="0"/>
        <v>TEHNOPINDKütusehoidla99 Liigitamata liiklus- ja tehnoruumid</v>
      </c>
    </row>
    <row r="15" spans="1:4" x14ac:dyDescent="0.25">
      <c r="A15" s="45" t="s">
        <v>287</v>
      </c>
      <c r="B15" s="45" t="s">
        <v>175</v>
      </c>
      <c r="C15" s="45" t="s">
        <v>75</v>
      </c>
      <c r="D15" s="45" t="str">
        <f t="shared" si="0"/>
        <v>TEHNOPINDLifti masinaruum97 Elektrotehnilised ruumid</v>
      </c>
    </row>
    <row r="16" spans="1:4" x14ac:dyDescent="0.25">
      <c r="A16" s="45" t="s">
        <v>287</v>
      </c>
      <c r="B16" s="45" t="s">
        <v>113</v>
      </c>
      <c r="C16" s="45" t="s">
        <v>75</v>
      </c>
      <c r="D16" s="45" t="str">
        <f t="shared" si="0"/>
        <v>TEHNOPINDLifti masinaruum99 Liigitamata liiklus- ja tehnoruumid</v>
      </c>
    </row>
    <row r="17" spans="1:4" x14ac:dyDescent="0.25">
      <c r="A17" s="45" t="s">
        <v>288</v>
      </c>
      <c r="B17" s="45" t="s">
        <v>175</v>
      </c>
      <c r="C17" s="45" t="s">
        <v>75</v>
      </c>
      <c r="D17" s="45" t="str">
        <f t="shared" si="0"/>
        <v>TEHNOPINDPumpla97 Elektrotehnilised ruumid</v>
      </c>
    </row>
    <row r="18" spans="1:4" x14ac:dyDescent="0.25">
      <c r="A18" s="45" t="s">
        <v>288</v>
      </c>
      <c r="B18" s="45" t="s">
        <v>113</v>
      </c>
      <c r="C18" s="45" t="s">
        <v>75</v>
      </c>
      <c r="D18" s="45" t="str">
        <f t="shared" si="0"/>
        <v>TEHNOPINDPumpla99 Liigitamata liiklus- ja tehnoruumid</v>
      </c>
    </row>
    <row r="19" spans="1:4" x14ac:dyDescent="0.25">
      <c r="A19" s="45" t="s">
        <v>289</v>
      </c>
      <c r="B19" s="45" t="s">
        <v>77</v>
      </c>
      <c r="C19" s="45" t="s">
        <v>75</v>
      </c>
      <c r="D19" s="45" t="str">
        <f t="shared" si="0"/>
        <v>TEHNOPINDSamarõhukamber94 Kütte- ja veehooldusruumid</v>
      </c>
    </row>
    <row r="20" spans="1:4" x14ac:dyDescent="0.25">
      <c r="A20" s="45" t="s">
        <v>289</v>
      </c>
      <c r="B20" s="45" t="s">
        <v>113</v>
      </c>
      <c r="C20" s="45" t="s">
        <v>75</v>
      </c>
      <c r="D20" s="45" t="str">
        <f t="shared" si="0"/>
        <v>TEHNOPINDSamarõhukamber99 Liigitamata liiklus- ja tehnoruumid</v>
      </c>
    </row>
    <row r="21" spans="1:4" x14ac:dyDescent="0.25">
      <c r="A21" s="45" t="s">
        <v>217</v>
      </c>
      <c r="B21" s="45" t="s">
        <v>175</v>
      </c>
      <c r="C21" s="45" t="s">
        <v>75</v>
      </c>
      <c r="D21" s="45" t="str">
        <f t="shared" si="0"/>
        <v>TEHNOPINDSideruum/Nõrkvool97 Elektrotehnilised ruumid</v>
      </c>
    </row>
    <row r="22" spans="1:4" x14ac:dyDescent="0.25">
      <c r="A22" s="45" t="s">
        <v>217</v>
      </c>
      <c r="B22" s="45" t="s">
        <v>113</v>
      </c>
      <c r="C22" s="45" t="s">
        <v>75</v>
      </c>
      <c r="D22" s="45" t="str">
        <f t="shared" si="0"/>
        <v>TEHNOPINDSideruum/Nõrkvool99 Liigitamata liiklus- ja tehnoruumid</v>
      </c>
    </row>
    <row r="23" spans="1:4" x14ac:dyDescent="0.25">
      <c r="A23" s="45" t="s">
        <v>76</v>
      </c>
      <c r="B23" s="45" t="s">
        <v>77</v>
      </c>
      <c r="C23" s="45" t="s">
        <v>75</v>
      </c>
      <c r="D23" s="45" t="str">
        <f t="shared" si="0"/>
        <v>TEHNOPINDSoojasõlm94 Kütte- ja veehooldusruumid</v>
      </c>
    </row>
    <row r="24" spans="1:4" x14ac:dyDescent="0.25">
      <c r="A24" s="45" t="s">
        <v>290</v>
      </c>
      <c r="B24" s="45" t="s">
        <v>77</v>
      </c>
      <c r="C24" s="45" t="s">
        <v>75</v>
      </c>
      <c r="D24" s="45" t="str">
        <f t="shared" si="0"/>
        <v>TEHNOPINDSprinkler/Tuletõrje pump94 Kütte- ja veehooldusruumid</v>
      </c>
    </row>
    <row r="25" spans="1:4" x14ac:dyDescent="0.25">
      <c r="A25" s="45" t="s">
        <v>290</v>
      </c>
      <c r="B25" s="45" t="s">
        <v>113</v>
      </c>
      <c r="C25" s="45" t="s">
        <v>75</v>
      </c>
      <c r="D25" s="45" t="str">
        <f t="shared" si="0"/>
        <v>TEHNOPINDSprinkler/Tuletõrje pump99 Liigitamata liiklus- ja tehnoruumid</v>
      </c>
    </row>
    <row r="26" spans="1:4" x14ac:dyDescent="0.25">
      <c r="A26" s="45" t="s">
        <v>291</v>
      </c>
      <c r="B26" s="45" t="s">
        <v>175</v>
      </c>
      <c r="C26" s="45" t="s">
        <v>75</v>
      </c>
      <c r="D26" s="45" t="str">
        <f t="shared" si="0"/>
        <v>TEHNOPINDUPS-ruum97 Elektrotehnilised ruumid</v>
      </c>
    </row>
    <row r="27" spans="1:4" x14ac:dyDescent="0.25">
      <c r="A27" s="45" t="s">
        <v>291</v>
      </c>
      <c r="B27" s="45" t="s">
        <v>113</v>
      </c>
      <c r="C27" s="45" t="s">
        <v>75</v>
      </c>
      <c r="D27" s="45" t="str">
        <f t="shared" si="0"/>
        <v>TEHNOPINDUPS-ruum99 Liigitamata liiklus- ja tehnoruumid</v>
      </c>
    </row>
    <row r="28" spans="1:4" x14ac:dyDescent="0.25">
      <c r="A28" s="45" t="s">
        <v>292</v>
      </c>
      <c r="B28" s="45" t="s">
        <v>77</v>
      </c>
      <c r="C28" s="45" t="s">
        <v>75</v>
      </c>
      <c r="D28" s="45" t="str">
        <f t="shared" si="0"/>
        <v>TEHNOPINDVeemõõdusõlm94 Kütte- ja veehooldusruumid</v>
      </c>
    </row>
    <row r="29" spans="1:4" x14ac:dyDescent="0.25">
      <c r="A29" s="45" t="s">
        <v>250</v>
      </c>
      <c r="B29" s="45" t="s">
        <v>251</v>
      </c>
      <c r="C29" s="45" t="s">
        <v>75</v>
      </c>
      <c r="D29" s="45" t="str">
        <f t="shared" si="0"/>
        <v>TEHNOPINDVent ruum96 Ventilatsiooniruumid</v>
      </c>
    </row>
    <row r="30" spans="1:4" x14ac:dyDescent="0.25">
      <c r="A30" s="45" t="s">
        <v>293</v>
      </c>
      <c r="B30" s="45" t="s">
        <v>251</v>
      </c>
      <c r="C30" s="45" t="s">
        <v>75</v>
      </c>
      <c r="D30" s="45" t="str">
        <f t="shared" si="0"/>
        <v>TEHNOPINDÕhuvõtukamber96 Ventilatsiooniruumid</v>
      </c>
    </row>
    <row r="31" spans="1:4" x14ac:dyDescent="0.25">
      <c r="A31" s="45" t="s">
        <v>294</v>
      </c>
      <c r="B31" s="45" t="s">
        <v>97</v>
      </c>
      <c r="C31" s="45" t="s">
        <v>95</v>
      </c>
      <c r="D31" s="45" t="str">
        <f t="shared" si="0"/>
        <v>VERTIKAALSETE ÜHENDUSTEEDE PINDLift92 Vertikaalliiklusruumid</v>
      </c>
    </row>
    <row r="32" spans="1:4" x14ac:dyDescent="0.25">
      <c r="A32" s="45" t="s">
        <v>295</v>
      </c>
      <c r="B32" s="45" t="s">
        <v>97</v>
      </c>
      <c r="C32" s="45" t="s">
        <v>95</v>
      </c>
      <c r="D32" s="45" t="str">
        <f t="shared" si="0"/>
        <v>VERTIKAALSETE ÜHENDUSTEEDE PINDŠaht92 Vertikaalliiklusruumid</v>
      </c>
    </row>
    <row r="33" spans="1:4" x14ac:dyDescent="0.25">
      <c r="A33" s="45" t="s">
        <v>96</v>
      </c>
      <c r="B33" s="45" t="s">
        <v>97</v>
      </c>
      <c r="C33" s="45" t="s">
        <v>95</v>
      </c>
      <c r="D33" s="45" t="str">
        <f t="shared" si="0"/>
        <v>VERTIKAALSETE ÜHENDUSTEEDE PINDTrepp/Trepikoda92 Vertikaalliiklusruumid</v>
      </c>
    </row>
    <row r="34" spans="1:4" x14ac:dyDescent="0.25">
      <c r="A34" s="45" t="s">
        <v>119</v>
      </c>
      <c r="B34" s="45" t="s">
        <v>109</v>
      </c>
      <c r="C34" s="45" t="s">
        <v>70</v>
      </c>
      <c r="D34" s="45" t="str">
        <f t="shared" si="0"/>
        <v>ÜÜRITAV PINDAatrium/Fuajee91 Horisontaalliiklusruumid</v>
      </c>
    </row>
    <row r="35" spans="1:4" x14ac:dyDescent="0.25">
      <c r="A35" s="45" t="s">
        <v>143</v>
      </c>
      <c r="B35" s="45" t="s">
        <v>144</v>
      </c>
      <c r="C35" s="45" t="s">
        <v>70</v>
      </c>
      <c r="D35" s="45" t="str">
        <f t="shared" si="0"/>
        <v>ÜÜRITAV PINDAbiruum23 Äriruumide abiruumid</v>
      </c>
    </row>
    <row r="36" spans="1:4" x14ac:dyDescent="0.25">
      <c r="A36" s="45" t="s">
        <v>88</v>
      </c>
      <c r="B36" s="45" t="s">
        <v>89</v>
      </c>
      <c r="C36" s="45" t="s">
        <v>70</v>
      </c>
      <c r="D36" s="45" t="str">
        <f t="shared" si="0"/>
        <v>ÜÜRITAV PINDArhiiv53 Arhiivid</v>
      </c>
    </row>
    <row r="37" spans="1:4" x14ac:dyDescent="0.25">
      <c r="A37" s="45" t="s">
        <v>296</v>
      </c>
      <c r="B37" s="45" t="s">
        <v>297</v>
      </c>
      <c r="C37" s="45" t="s">
        <v>70</v>
      </c>
      <c r="D37" s="45" t="str">
        <f t="shared" si="0"/>
        <v>ÜÜRITAV PINDAuditoorium34 Auditooriumid</v>
      </c>
    </row>
    <row r="38" spans="1:4" x14ac:dyDescent="0.25">
      <c r="A38" s="45" t="s">
        <v>298</v>
      </c>
      <c r="B38" s="45" t="s">
        <v>299</v>
      </c>
      <c r="C38" s="45" t="s">
        <v>70</v>
      </c>
      <c r="D38" s="45" t="str">
        <f t="shared" si="0"/>
        <v>ÜÜRITAV PINDAutopesula85 Pesumaja</v>
      </c>
    </row>
    <row r="39" spans="1:4" x14ac:dyDescent="0.25">
      <c r="A39" s="45" t="s">
        <v>300</v>
      </c>
      <c r="B39" s="45" t="s">
        <v>301</v>
      </c>
      <c r="C39" s="45" t="s">
        <v>70</v>
      </c>
      <c r="D39" s="45" t="str">
        <f t="shared" si="0"/>
        <v>ÜÜRITAV PINDDesokamber49 Ruumigrupi liigitamata eriruumid</v>
      </c>
    </row>
    <row r="40" spans="1:4" x14ac:dyDescent="0.25">
      <c r="A40" s="45" t="s">
        <v>302</v>
      </c>
      <c r="B40" s="45" t="s">
        <v>89</v>
      </c>
      <c r="C40" s="45" t="s">
        <v>70</v>
      </c>
      <c r="D40" s="45" t="str">
        <f t="shared" si="0"/>
        <v>ÜÜRITAV PINDDokumendihoidla53 Arhiivid</v>
      </c>
    </row>
    <row r="41" spans="1:4" x14ac:dyDescent="0.25">
      <c r="A41" s="45" t="s">
        <v>302</v>
      </c>
      <c r="B41" s="45" t="s">
        <v>100</v>
      </c>
      <c r="C41" s="45" t="s">
        <v>70</v>
      </c>
      <c r="D41" s="45" t="str">
        <f t="shared" si="0"/>
        <v>ÜÜRITAV PINDDokumendihoidla59 Liigitamata hoiuruumid</v>
      </c>
    </row>
    <row r="42" spans="1:4" x14ac:dyDescent="0.25">
      <c r="A42" s="45" t="s">
        <v>161</v>
      </c>
      <c r="B42" s="45" t="s">
        <v>109</v>
      </c>
      <c r="C42" s="45" t="s">
        <v>70</v>
      </c>
      <c r="D42" s="45" t="str">
        <f t="shared" si="0"/>
        <v>ÜÜRITAV PINDEesruum91 Horisontaalliiklusruumid</v>
      </c>
    </row>
    <row r="43" spans="1:4" x14ac:dyDescent="0.25">
      <c r="A43" s="45" t="s">
        <v>303</v>
      </c>
      <c r="B43" s="45" t="s">
        <v>304</v>
      </c>
      <c r="C43" s="45" t="s">
        <v>70</v>
      </c>
      <c r="D43" s="45" t="str">
        <f t="shared" si="0"/>
        <v>ÜÜRITAV PINDEluruum11 Korterid tubade arvu järgi</v>
      </c>
    </row>
    <row r="44" spans="1:4" x14ac:dyDescent="0.25">
      <c r="A44" s="45" t="s">
        <v>303</v>
      </c>
      <c r="B44" s="45" t="s">
        <v>305</v>
      </c>
      <c r="C44" s="45" t="s">
        <v>70</v>
      </c>
      <c r="D44" s="45" t="str">
        <f t="shared" si="0"/>
        <v>ÜÜRITAV PINDEluruum12 Eluruumid eraldi</v>
      </c>
    </row>
    <row r="45" spans="1:4" x14ac:dyDescent="0.25">
      <c r="A45" s="45" t="s">
        <v>303</v>
      </c>
      <c r="B45" s="45" t="s">
        <v>306</v>
      </c>
      <c r="C45" s="45" t="s">
        <v>70</v>
      </c>
      <c r="D45" s="45" t="str">
        <f t="shared" si="0"/>
        <v>ÜÜRITAV PINDEluruum13 Majutusruumid</v>
      </c>
    </row>
    <row r="46" spans="1:4" x14ac:dyDescent="0.25">
      <c r="A46" s="45" t="s">
        <v>303</v>
      </c>
      <c r="B46" s="45" t="s">
        <v>307</v>
      </c>
      <c r="C46" s="45" t="s">
        <v>70</v>
      </c>
      <c r="D46" s="45" t="str">
        <f t="shared" si="0"/>
        <v>ÜÜRITAV PINDEluruum15 Ühiselamutoad</v>
      </c>
    </row>
    <row r="47" spans="1:4" x14ac:dyDescent="0.25">
      <c r="A47" s="45" t="s">
        <v>303</v>
      </c>
      <c r="B47" s="45" t="s">
        <v>308</v>
      </c>
      <c r="C47" s="45" t="s">
        <v>70</v>
      </c>
      <c r="D47" s="45" t="str">
        <f t="shared" si="0"/>
        <v>ÜÜRITAV PINDEluruum16 Hotellitoad</v>
      </c>
    </row>
    <row r="48" spans="1:4" x14ac:dyDescent="0.25">
      <c r="A48" s="45" t="s">
        <v>303</v>
      </c>
      <c r="B48" s="45" t="s">
        <v>309</v>
      </c>
      <c r="C48" s="45" t="s">
        <v>70</v>
      </c>
      <c r="D48" s="45" t="str">
        <f t="shared" si="0"/>
        <v>ÜÜRITAV PINDEluruum17 Kasarmutoad</v>
      </c>
    </row>
    <row r="49" spans="1:4" x14ac:dyDescent="0.25">
      <c r="A49" s="45" t="s">
        <v>303</v>
      </c>
      <c r="B49" s="45" t="s">
        <v>310</v>
      </c>
      <c r="C49" s="45" t="s">
        <v>70</v>
      </c>
      <c r="D49" s="45" t="str">
        <f t="shared" si="0"/>
        <v>ÜÜRITAV PINDEluruum18 Magamissaalid</v>
      </c>
    </row>
    <row r="50" spans="1:4" x14ac:dyDescent="0.25">
      <c r="A50" s="45" t="s">
        <v>303</v>
      </c>
      <c r="B50" s="45" t="s">
        <v>311</v>
      </c>
      <c r="C50" s="45" t="s">
        <v>70</v>
      </c>
      <c r="D50" s="45" t="str">
        <f t="shared" si="0"/>
        <v>ÜÜRITAV PINDEluruum19 Liigitamata eluruumid</v>
      </c>
    </row>
    <row r="51" spans="1:4" x14ac:dyDescent="0.25">
      <c r="A51" s="45" t="s">
        <v>312</v>
      </c>
      <c r="B51" s="45" t="s">
        <v>301</v>
      </c>
      <c r="C51" s="45" t="s">
        <v>70</v>
      </c>
      <c r="D51" s="45" t="str">
        <f t="shared" si="0"/>
        <v>ÜÜRITAV PINDEriotstarbeline ruum49 Ruumigrupi liigitamata eriruumid</v>
      </c>
    </row>
    <row r="52" spans="1:4" x14ac:dyDescent="0.25">
      <c r="A52" s="45" t="s">
        <v>313</v>
      </c>
      <c r="B52" s="45" t="s">
        <v>314</v>
      </c>
      <c r="C52" s="45" t="s">
        <v>70</v>
      </c>
      <c r="D52" s="45" t="str">
        <f t="shared" si="0"/>
        <v>ÜÜRITAV PINDGaraaž55 Garaažid</v>
      </c>
    </row>
    <row r="53" spans="1:4" x14ac:dyDescent="0.25">
      <c r="A53" s="45" t="s">
        <v>122</v>
      </c>
      <c r="B53" s="45" t="s">
        <v>123</v>
      </c>
      <c r="C53" s="45" t="s">
        <v>70</v>
      </c>
      <c r="D53" s="45" t="str">
        <f t="shared" si="0"/>
        <v>ÜÜRITAV PINDGarderoob51 Garderoobiruumid</v>
      </c>
    </row>
    <row r="54" spans="1:4" x14ac:dyDescent="0.25">
      <c r="A54" s="45" t="s">
        <v>71</v>
      </c>
      <c r="B54" s="45" t="s">
        <v>72</v>
      </c>
      <c r="C54" s="45" t="s">
        <v>70</v>
      </c>
      <c r="D54" s="45" t="str">
        <f t="shared" si="0"/>
        <v>ÜÜRITAV PINDHoiuruum/Ladu52 Laod</v>
      </c>
    </row>
    <row r="55" spans="1:4" x14ac:dyDescent="0.25">
      <c r="A55" s="45" t="s">
        <v>71</v>
      </c>
      <c r="B55" s="45" t="s">
        <v>100</v>
      </c>
      <c r="C55" s="45" t="s">
        <v>70</v>
      </c>
      <c r="D55" s="45" t="str">
        <f t="shared" si="0"/>
        <v>ÜÜRITAV PINDHoiuruum/Ladu59 Liigitamata hoiuruumid</v>
      </c>
    </row>
    <row r="56" spans="1:4" x14ac:dyDescent="0.25">
      <c r="A56" s="45" t="s">
        <v>315</v>
      </c>
      <c r="B56" s="45" t="s">
        <v>100</v>
      </c>
      <c r="C56" s="45" t="s">
        <v>70</v>
      </c>
      <c r="D56" s="45" t="str">
        <f t="shared" si="0"/>
        <v>ÜÜRITAV PINDJalgrataste hoidla59 Liigitamata hoiuruumid</v>
      </c>
    </row>
    <row r="57" spans="1:4" x14ac:dyDescent="0.25">
      <c r="A57" s="45" t="s">
        <v>316</v>
      </c>
      <c r="B57" s="45" t="s">
        <v>317</v>
      </c>
      <c r="C57" s="45" t="s">
        <v>70</v>
      </c>
      <c r="D57" s="45" t="str">
        <f t="shared" si="0"/>
        <v>ÜÜRITAV PINDJäätmed87 Jäätmehooldusruumid</v>
      </c>
    </row>
    <row r="58" spans="1:4" x14ac:dyDescent="0.25">
      <c r="A58" s="46" t="s">
        <v>318</v>
      </c>
      <c r="B58" s="45" t="s">
        <v>301</v>
      </c>
      <c r="C58" s="45" t="s">
        <v>70</v>
      </c>
      <c r="D58" s="45" t="str">
        <f t="shared" si="0"/>
        <v>ÜÜRITAV PINDKaaluruum49 Ruumigrupi liigitamata eriruumid</v>
      </c>
    </row>
    <row r="59" spans="1:4" x14ac:dyDescent="0.25">
      <c r="A59" s="45" t="s">
        <v>128</v>
      </c>
      <c r="B59" s="45" t="s">
        <v>129</v>
      </c>
      <c r="C59" s="45" t="s">
        <v>70</v>
      </c>
      <c r="D59" s="45" t="str">
        <f t="shared" si="0"/>
        <v>ÜÜRITAV PINDKabinet/Büroo21 Bürooruumid</v>
      </c>
    </row>
    <row r="60" spans="1:4" x14ac:dyDescent="0.25">
      <c r="A60" s="45" t="s">
        <v>128</v>
      </c>
      <c r="B60" s="45" t="s">
        <v>319</v>
      </c>
      <c r="C60" s="45" t="s">
        <v>70</v>
      </c>
      <c r="D60" s="45" t="str">
        <f t="shared" si="0"/>
        <v>ÜÜRITAV PINDKabinet/Büroo22 Äriruumid</v>
      </c>
    </row>
    <row r="61" spans="1:4" x14ac:dyDescent="0.25">
      <c r="A61" s="45" t="s">
        <v>99</v>
      </c>
      <c r="B61" s="45" t="s">
        <v>100</v>
      </c>
      <c r="C61" s="45" t="s">
        <v>70</v>
      </c>
      <c r="D61" s="45" t="str">
        <f t="shared" si="0"/>
        <v>ÜÜRITAV PINDKelder59 Liigitamata hoiuruumid</v>
      </c>
    </row>
    <row r="62" spans="1:4" x14ac:dyDescent="0.25">
      <c r="A62" s="45" t="s">
        <v>99</v>
      </c>
      <c r="B62" s="45" t="s">
        <v>320</v>
      </c>
      <c r="C62" s="45" t="s">
        <v>70</v>
      </c>
      <c r="D62" s="45" t="str">
        <f t="shared" si="0"/>
        <v>ÜÜRITAV PINDKelder82 Kinnistu juurde kuuluvad laod</v>
      </c>
    </row>
    <row r="63" spans="1:4" x14ac:dyDescent="0.25">
      <c r="A63" s="45" t="s">
        <v>99</v>
      </c>
      <c r="B63" s="45" t="s">
        <v>321</v>
      </c>
      <c r="C63" s="45" t="s">
        <v>70</v>
      </c>
      <c r="D63" s="45" t="str">
        <f t="shared" si="0"/>
        <v>ÜÜRITAV PINDKelder88 Kinnistu eriruumid</v>
      </c>
    </row>
    <row r="64" spans="1:4" x14ac:dyDescent="0.25">
      <c r="A64" s="45" t="s">
        <v>322</v>
      </c>
      <c r="B64" s="45" t="s">
        <v>100</v>
      </c>
      <c r="C64" s="45" t="s">
        <v>70</v>
      </c>
      <c r="D64" s="45" t="str">
        <f t="shared" si="0"/>
        <v>ÜÜRITAV PINDKemikaalid59 Liigitamata hoiuruumid</v>
      </c>
    </row>
    <row r="65" spans="1:4" x14ac:dyDescent="0.25">
      <c r="A65" s="45" t="s">
        <v>323</v>
      </c>
      <c r="B65" s="45" t="s">
        <v>311</v>
      </c>
      <c r="C65" s="45" t="s">
        <v>70</v>
      </c>
      <c r="D65" s="45" t="str">
        <f t="shared" si="0"/>
        <v>ÜÜRITAV PINDKinnipidamisruum19 Liigitamata eluruumid</v>
      </c>
    </row>
    <row r="66" spans="1:4" x14ac:dyDescent="0.25">
      <c r="A66" s="45" t="s">
        <v>323</v>
      </c>
      <c r="B66" s="45" t="s">
        <v>301</v>
      </c>
      <c r="C66" s="45" t="s">
        <v>70</v>
      </c>
      <c r="D66" s="45" t="str">
        <f t="shared" si="0"/>
        <v>ÜÜRITAV PINDKinnipidamisruum49 Ruumigrupi liigitamata eriruumid</v>
      </c>
    </row>
    <row r="67" spans="1:4" x14ac:dyDescent="0.25">
      <c r="A67" s="45" t="s">
        <v>324</v>
      </c>
      <c r="B67" s="45" t="s">
        <v>325</v>
      </c>
      <c r="C67" s="45" t="s">
        <v>70</v>
      </c>
      <c r="D67" s="45" t="str">
        <f t="shared" ref="D67:D120" si="1">C67&amp;A67&amp;B67</f>
        <v>ÜÜRITAV PINDKlassiruum31 Klassiruumid</v>
      </c>
    </row>
    <row r="68" spans="1:4" x14ac:dyDescent="0.25">
      <c r="A68" s="45" t="s">
        <v>326</v>
      </c>
      <c r="B68" s="45" t="s">
        <v>301</v>
      </c>
      <c r="C68" s="45" t="s">
        <v>70</v>
      </c>
      <c r="D68" s="45" t="str">
        <f t="shared" si="1"/>
        <v>ÜÜRITAV PINDKoeraruum49 Ruumigrupi liigitamata eriruumid</v>
      </c>
    </row>
    <row r="69" spans="1:4" x14ac:dyDescent="0.25">
      <c r="A69" s="45" t="s">
        <v>327</v>
      </c>
      <c r="B69" s="45" t="s">
        <v>129</v>
      </c>
      <c r="C69" s="45" t="s">
        <v>70</v>
      </c>
      <c r="D69" s="45" t="str">
        <f t="shared" si="1"/>
        <v>ÜÜRITAV PINDKohtusaal21 Bürooruumid</v>
      </c>
    </row>
    <row r="70" spans="1:4" x14ac:dyDescent="0.25">
      <c r="A70" s="45" t="s">
        <v>108</v>
      </c>
      <c r="B70" s="45" t="s">
        <v>109</v>
      </c>
      <c r="C70" s="45" t="s">
        <v>70</v>
      </c>
      <c r="D70" s="45" t="str">
        <f t="shared" si="1"/>
        <v>ÜÜRITAV PINDKoridor91 Horisontaalliiklusruumid</v>
      </c>
    </row>
    <row r="71" spans="1:4" x14ac:dyDescent="0.25">
      <c r="A71" s="45" t="s">
        <v>328</v>
      </c>
      <c r="B71" s="45" t="s">
        <v>329</v>
      </c>
      <c r="C71" s="45" t="s">
        <v>70</v>
      </c>
      <c r="D71" s="45" t="str">
        <f t="shared" si="1"/>
        <v>ÜÜRITAV PINDKoristus- ja hooldusruum86 Koristus- ja hooldusruumid</v>
      </c>
    </row>
    <row r="72" spans="1:4" x14ac:dyDescent="0.25">
      <c r="A72" s="46" t="s">
        <v>330</v>
      </c>
      <c r="B72" s="45" t="s">
        <v>331</v>
      </c>
      <c r="C72" s="45" t="s">
        <v>70</v>
      </c>
      <c r="D72" s="45" t="str">
        <f t="shared" si="1"/>
        <v>ÜÜRITAV PINDKöögi abiruum64 Köögiruumid</v>
      </c>
    </row>
    <row r="73" spans="1:4" x14ac:dyDescent="0.25">
      <c r="A73" s="45" t="s">
        <v>233</v>
      </c>
      <c r="B73" s="45" t="s">
        <v>234</v>
      </c>
      <c r="C73" s="45" t="s">
        <v>70</v>
      </c>
      <c r="D73" s="45" t="str">
        <f>C73&amp;A73&amp;B73</f>
        <v>ÜÜRITAV PINDKööginurk/Köök62 Töökoha söögitoad</v>
      </c>
    </row>
    <row r="74" spans="1:4" x14ac:dyDescent="0.25">
      <c r="A74" s="45" t="s">
        <v>233</v>
      </c>
      <c r="B74" s="45" t="s">
        <v>331</v>
      </c>
      <c r="C74" s="45" t="s">
        <v>70</v>
      </c>
      <c r="D74" s="45" t="str">
        <f t="shared" si="1"/>
        <v>ÜÜRITAV PINDKööginurk/Köök64 Köögiruumid</v>
      </c>
    </row>
    <row r="75" spans="1:4" x14ac:dyDescent="0.25">
      <c r="A75" s="46" t="s">
        <v>332</v>
      </c>
      <c r="B75" s="45" t="s">
        <v>333</v>
      </c>
      <c r="C75" s="45" t="s">
        <v>70</v>
      </c>
      <c r="D75" s="45" t="str">
        <f t="shared" si="1"/>
        <v>ÜÜRITAV PINDKülmik65 Köögi külmkambrid</v>
      </c>
    </row>
    <row r="76" spans="1:4" x14ac:dyDescent="0.25">
      <c r="A76" s="45" t="s">
        <v>334</v>
      </c>
      <c r="B76" s="45" t="s">
        <v>301</v>
      </c>
      <c r="C76" s="45" t="s">
        <v>70</v>
      </c>
      <c r="D76" s="45" t="str">
        <f t="shared" si="1"/>
        <v>ÜÜRITAV PINDLaadimisruum/-tsoon49 Ruumigrupi liigitamata eriruumid</v>
      </c>
    </row>
    <row r="77" spans="1:4" x14ac:dyDescent="0.25">
      <c r="A77" s="45" t="s">
        <v>335</v>
      </c>
      <c r="B77" s="45" t="s">
        <v>336</v>
      </c>
      <c r="C77" s="45" t="s">
        <v>70</v>
      </c>
      <c r="D77" s="45" t="str">
        <f t="shared" si="1"/>
        <v>ÜÜRITAV PINDLaboratoorium36 Laboratooriumiruumid</v>
      </c>
    </row>
    <row r="78" spans="1:4" x14ac:dyDescent="0.25">
      <c r="A78" s="45" t="s">
        <v>337</v>
      </c>
      <c r="B78" s="45" t="s">
        <v>301</v>
      </c>
      <c r="C78" s="45" t="s">
        <v>70</v>
      </c>
      <c r="D78" s="45" t="str">
        <f t="shared" si="1"/>
        <v>ÜÜRITAV PINDLahangusaal49 Ruumigrupi liigitamata eriruumid</v>
      </c>
    </row>
    <row r="79" spans="1:4" x14ac:dyDescent="0.25">
      <c r="A79" s="45" t="s">
        <v>338</v>
      </c>
      <c r="B79" s="45" t="s">
        <v>301</v>
      </c>
      <c r="C79" s="45" t="s">
        <v>70</v>
      </c>
      <c r="D79" s="45" t="str">
        <f t="shared" si="1"/>
        <v>ÜÜRITAV PINDLasketiir49 Ruumigrupi liigitamata eriruumid</v>
      </c>
    </row>
    <row r="80" spans="1:4" x14ac:dyDescent="0.25">
      <c r="A80" s="45" t="s">
        <v>339</v>
      </c>
      <c r="B80" s="45" t="s">
        <v>340</v>
      </c>
      <c r="C80" s="45" t="s">
        <v>70</v>
      </c>
      <c r="D80" s="45" t="str">
        <f t="shared" si="1"/>
        <v>ÜÜRITAV PINDLaut41 Tootmisruumid</v>
      </c>
    </row>
    <row r="81" spans="1:4" x14ac:dyDescent="0.25">
      <c r="A81" s="45" t="s">
        <v>339</v>
      </c>
      <c r="B81" s="46" t="s">
        <v>321</v>
      </c>
      <c r="C81" s="45" t="s">
        <v>70</v>
      </c>
      <c r="D81" s="45" t="str">
        <f t="shared" si="1"/>
        <v>ÜÜRITAV PINDLaut88 Kinnistu eriruumid</v>
      </c>
    </row>
    <row r="82" spans="1:4" x14ac:dyDescent="0.25">
      <c r="A82" s="45" t="s">
        <v>341</v>
      </c>
      <c r="B82" s="45" t="s">
        <v>342</v>
      </c>
      <c r="C82" s="45" t="s">
        <v>70</v>
      </c>
      <c r="D82" s="45" t="str">
        <f t="shared" si="1"/>
        <v>ÜÜRITAV PINDLava/Kino77 Klubi- ja harrastusruumid</v>
      </c>
    </row>
    <row r="83" spans="1:4" x14ac:dyDescent="0.25">
      <c r="A83" s="45" t="s">
        <v>261</v>
      </c>
      <c r="B83" s="45" t="s">
        <v>262</v>
      </c>
      <c r="C83" s="45" t="s">
        <v>70</v>
      </c>
      <c r="D83" s="45" t="str">
        <f t="shared" si="1"/>
        <v>ÜÜRITAV PINDLeiliruum74 Leiliruumid</v>
      </c>
    </row>
    <row r="84" spans="1:4" x14ac:dyDescent="0.25">
      <c r="A84" s="45" t="s">
        <v>343</v>
      </c>
      <c r="B84" s="45" t="s">
        <v>117</v>
      </c>
      <c r="C84" s="45" t="s">
        <v>70</v>
      </c>
      <c r="D84" s="45" t="str">
        <f t="shared" si="1"/>
        <v>ÜÜRITAV PINDLüüs83 Sissepääsuruumid</v>
      </c>
    </row>
    <row r="85" spans="1:4" x14ac:dyDescent="0.25">
      <c r="A85" s="45" t="s">
        <v>343</v>
      </c>
      <c r="B85" s="45" t="s">
        <v>109</v>
      </c>
      <c r="C85" s="45" t="s">
        <v>70</v>
      </c>
      <c r="D85" s="45" t="str">
        <f t="shared" si="1"/>
        <v>ÜÜRITAV PINDLüüs91 Horisontaalliiklusruumid</v>
      </c>
    </row>
    <row r="86" spans="1:4" x14ac:dyDescent="0.25">
      <c r="A86" s="45" t="s">
        <v>200</v>
      </c>
      <c r="B86" s="45" t="s">
        <v>129</v>
      </c>
      <c r="C86" s="45" t="s">
        <v>70</v>
      </c>
      <c r="D86" s="45" t="str">
        <f t="shared" si="1"/>
        <v>ÜÜRITAV PINDNõupidamise ruum21 Bürooruumid</v>
      </c>
    </row>
    <row r="87" spans="1:4" x14ac:dyDescent="0.25">
      <c r="A87" s="45" t="s">
        <v>344</v>
      </c>
      <c r="B87" s="45" t="s">
        <v>345</v>
      </c>
      <c r="C87" s="45" t="s">
        <v>70</v>
      </c>
      <c r="D87" s="45" t="str">
        <f t="shared" si="1"/>
        <v>ÜÜRITAV PINDNäitusesaal/Muuseum46 Kultuuriasutuste ruumid</v>
      </c>
    </row>
    <row r="88" spans="1:4" x14ac:dyDescent="0.25">
      <c r="A88" s="45" t="s">
        <v>241</v>
      </c>
      <c r="B88" s="45" t="s">
        <v>319</v>
      </c>
      <c r="C88" s="45" t="s">
        <v>70</v>
      </c>
      <c r="D88" s="45" t="str">
        <f t="shared" si="1"/>
        <v>ÜÜRITAV PINDOoteruum/Teenindusruum22 Äriruumid</v>
      </c>
    </row>
    <row r="89" spans="1:4" x14ac:dyDescent="0.25">
      <c r="A89" s="45" t="s">
        <v>241</v>
      </c>
      <c r="B89" s="45" t="s">
        <v>242</v>
      </c>
      <c r="C89" s="45" t="s">
        <v>70</v>
      </c>
      <c r="D89" s="45" t="str">
        <f t="shared" si="1"/>
        <v>ÜÜRITAV PINDOoteruum/Teenindusruum84 Avalikud teenindusruumid</v>
      </c>
    </row>
    <row r="90" spans="1:4" x14ac:dyDescent="0.25">
      <c r="A90" s="45" t="s">
        <v>346</v>
      </c>
      <c r="B90" s="45" t="s">
        <v>314</v>
      </c>
      <c r="C90" s="45" t="s">
        <v>70</v>
      </c>
      <c r="D90" s="45" t="str">
        <f t="shared" si="1"/>
        <v>ÜÜRITAV PINDParkla55 Garaažid</v>
      </c>
    </row>
    <row r="91" spans="1:4" x14ac:dyDescent="0.25">
      <c r="A91" s="45" t="s">
        <v>346</v>
      </c>
      <c r="B91" s="45" t="s">
        <v>186</v>
      </c>
      <c r="C91" s="45" t="s">
        <v>70</v>
      </c>
      <c r="D91" s="45" t="str">
        <f t="shared" si="1"/>
        <v>ÜÜRITAV PINDParkla89 Liigitamata ühisruumid</v>
      </c>
    </row>
    <row r="92" spans="1:4" x14ac:dyDescent="0.25">
      <c r="A92" s="45" t="s">
        <v>79</v>
      </c>
      <c r="B92" s="45" t="s">
        <v>80</v>
      </c>
      <c r="C92" s="45" t="s">
        <v>70</v>
      </c>
      <c r="D92" s="45" t="str">
        <f t="shared" si="1"/>
        <v>ÜÜRITAV PINDPesuruum72 Pesuruumid</v>
      </c>
    </row>
    <row r="93" spans="1:4" x14ac:dyDescent="0.25">
      <c r="A93" s="45" t="s">
        <v>192</v>
      </c>
      <c r="B93" s="45" t="s">
        <v>347</v>
      </c>
      <c r="C93" s="45" t="s">
        <v>70</v>
      </c>
      <c r="D93" s="45" t="str">
        <f t="shared" si="1"/>
        <v>ÜÜRITAV PINDPuhkeruum48 Puhke- ja huvialaruumid</v>
      </c>
    </row>
    <row r="94" spans="1:4" x14ac:dyDescent="0.25">
      <c r="A94" s="45" t="s">
        <v>192</v>
      </c>
      <c r="B94" s="45" t="s">
        <v>193</v>
      </c>
      <c r="C94" s="45" t="s">
        <v>70</v>
      </c>
      <c r="D94" s="45" t="str">
        <f t="shared" si="1"/>
        <v>ÜÜRITAV PINDPuhkeruum75 Puhketoad</v>
      </c>
    </row>
    <row r="95" spans="1:4" x14ac:dyDescent="0.25">
      <c r="A95" s="45" t="s">
        <v>348</v>
      </c>
      <c r="B95" s="45" t="s">
        <v>186</v>
      </c>
      <c r="C95" s="45" t="s">
        <v>70</v>
      </c>
      <c r="D95" s="45" t="str">
        <f t="shared" si="1"/>
        <v>ÜÜRITAV PINDPööning/Katusealune89 Liigitamata ühisruumid</v>
      </c>
    </row>
    <row r="96" spans="1:4" x14ac:dyDescent="0.25">
      <c r="A96" s="45" t="s">
        <v>349</v>
      </c>
      <c r="B96" s="45" t="s">
        <v>350</v>
      </c>
      <c r="C96" s="45" t="s">
        <v>70</v>
      </c>
      <c r="D96" s="45" t="str">
        <f t="shared" si="1"/>
        <v>ÜÜRITAV PINDRaamatukogu39 Liigitamata õpperuumid</v>
      </c>
    </row>
    <row r="97" spans="1:4" x14ac:dyDescent="0.25">
      <c r="A97" s="45" t="s">
        <v>351</v>
      </c>
      <c r="B97" s="45" t="s">
        <v>100</v>
      </c>
      <c r="C97" s="45" t="s">
        <v>70</v>
      </c>
      <c r="D97" s="45" t="str">
        <f t="shared" si="1"/>
        <v>ÜÜRITAV PINDRelvaruum59 Liigitamata hoiuruumid</v>
      </c>
    </row>
    <row r="98" spans="1:4" x14ac:dyDescent="0.25">
      <c r="A98" s="45" t="s">
        <v>265</v>
      </c>
      <c r="B98" s="45" t="s">
        <v>266</v>
      </c>
      <c r="C98" s="45" t="s">
        <v>70</v>
      </c>
      <c r="D98" s="45" t="str">
        <f t="shared" si="1"/>
        <v>ÜÜRITAV PINDRiietusruum71 Riietusruumid</v>
      </c>
    </row>
    <row r="99" spans="1:4" x14ac:dyDescent="0.25">
      <c r="A99" s="45" t="s">
        <v>352</v>
      </c>
      <c r="B99" s="45" t="s">
        <v>353</v>
      </c>
      <c r="C99" s="45" t="s">
        <v>70</v>
      </c>
      <c r="D99" s="45" t="str">
        <f t="shared" si="1"/>
        <v>ÜÜRITAV PINDSaal33 Loengusaalid</v>
      </c>
    </row>
    <row r="100" spans="1:4" x14ac:dyDescent="0.25">
      <c r="A100" s="45" t="s">
        <v>352</v>
      </c>
      <c r="B100" s="45" t="s">
        <v>297</v>
      </c>
      <c r="C100" s="45" t="s">
        <v>70</v>
      </c>
      <c r="D100" s="45" t="str">
        <f t="shared" si="1"/>
        <v>ÜÜRITAV PINDSaal34 Auditooriumid</v>
      </c>
    </row>
    <row r="101" spans="1:4" x14ac:dyDescent="0.25">
      <c r="A101" s="45" t="s">
        <v>354</v>
      </c>
      <c r="B101" s="45" t="s">
        <v>355</v>
      </c>
      <c r="C101" s="45" t="s">
        <v>70</v>
      </c>
      <c r="D101" s="45" t="str">
        <f t="shared" si="1"/>
        <v>ÜÜRITAV PINDSakraalruum45 Sakraalruumid</v>
      </c>
    </row>
    <row r="102" spans="1:4" x14ac:dyDescent="0.25">
      <c r="A102" s="45" t="s">
        <v>356</v>
      </c>
      <c r="B102" s="45" t="s">
        <v>319</v>
      </c>
      <c r="C102" s="45" t="s">
        <v>70</v>
      </c>
      <c r="D102" s="45" t="str">
        <f t="shared" si="1"/>
        <v>ÜÜRITAV PINDSalong22 Äriruumid</v>
      </c>
    </row>
    <row r="103" spans="1:4" x14ac:dyDescent="0.25">
      <c r="A103" s="45" t="s">
        <v>357</v>
      </c>
      <c r="B103" s="45" t="s">
        <v>144</v>
      </c>
      <c r="C103" s="45" t="s">
        <v>70</v>
      </c>
      <c r="D103" s="45" t="str">
        <f t="shared" si="1"/>
        <v>ÜÜRITAV PINDServer23 Äriruumide abiruumid</v>
      </c>
    </row>
    <row r="104" spans="1:4" x14ac:dyDescent="0.25">
      <c r="A104" s="45" t="s">
        <v>358</v>
      </c>
      <c r="B104" s="45" t="s">
        <v>359</v>
      </c>
      <c r="C104" s="45" t="s">
        <v>70</v>
      </c>
      <c r="D104" s="45" t="str">
        <f t="shared" si="1"/>
        <v>ÜÜRITAV PINDSpordiruum/-saal47 Spordiruumid</v>
      </c>
    </row>
    <row r="105" spans="1:4" x14ac:dyDescent="0.25">
      <c r="A105" s="45" t="s">
        <v>360</v>
      </c>
      <c r="B105" s="45" t="s">
        <v>319</v>
      </c>
      <c r="C105" s="45" t="s">
        <v>70</v>
      </c>
      <c r="D105" s="45" t="str">
        <f t="shared" si="1"/>
        <v>ÜÜRITAV PINDStuudio22 Äriruumid</v>
      </c>
    </row>
    <row r="106" spans="1:4" x14ac:dyDescent="0.25">
      <c r="A106" s="45" t="s">
        <v>188</v>
      </c>
      <c r="B106" s="45" t="s">
        <v>189</v>
      </c>
      <c r="C106" s="45" t="s">
        <v>70</v>
      </c>
      <c r="D106" s="45" t="str">
        <f t="shared" si="1"/>
        <v>ÜÜRITAV PINDSuitsetamise ruum79 Liigitamata sotsiaal- ja puhkeruumid</v>
      </c>
    </row>
    <row r="107" spans="1:4" x14ac:dyDescent="0.25">
      <c r="A107" s="45" t="s">
        <v>361</v>
      </c>
      <c r="B107" s="45" t="s">
        <v>362</v>
      </c>
      <c r="C107" s="45" t="s">
        <v>70</v>
      </c>
      <c r="D107" s="45" t="str">
        <f t="shared" si="1"/>
        <v>ÜÜRITAV PINDSöökla/Kohvik61 Toitlustusruumid</v>
      </c>
    </row>
    <row r="108" spans="1:4" x14ac:dyDescent="0.25">
      <c r="A108" s="45" t="s">
        <v>185</v>
      </c>
      <c r="B108" s="45" t="s">
        <v>186</v>
      </c>
      <c r="C108" s="45" t="s">
        <v>70</v>
      </c>
      <c r="D108" s="45" t="str">
        <f t="shared" si="1"/>
        <v>ÜÜRITAV PINDTalveaed89 Liigitamata ühisruumid</v>
      </c>
    </row>
    <row r="109" spans="1:4" x14ac:dyDescent="0.25">
      <c r="A109" s="45" t="s">
        <v>363</v>
      </c>
      <c r="B109" s="45" t="s">
        <v>364</v>
      </c>
      <c r="C109" s="45" t="s">
        <v>70</v>
      </c>
      <c r="D109" s="45" t="str">
        <f t="shared" si="1"/>
        <v>ÜÜRITAV PINDTervishoiuruum42 Tervishoiuruumid</v>
      </c>
    </row>
    <row r="110" spans="1:4" x14ac:dyDescent="0.25">
      <c r="A110" s="45" t="s">
        <v>365</v>
      </c>
      <c r="B110" s="45" t="s">
        <v>186</v>
      </c>
      <c r="C110" s="45" t="s">
        <v>70</v>
      </c>
      <c r="D110" s="45" t="str">
        <f t="shared" si="1"/>
        <v>ÜÜRITAV PINDTorn/Platvorm89 Liigitamata ühisruumid</v>
      </c>
    </row>
    <row r="111" spans="1:4" x14ac:dyDescent="0.25">
      <c r="A111" s="45" t="s">
        <v>366</v>
      </c>
      <c r="B111" s="45" t="s">
        <v>97</v>
      </c>
      <c r="C111" s="45" t="s">
        <v>70</v>
      </c>
      <c r="D111" s="45" t="str">
        <f t="shared" si="1"/>
        <v>ÜÜRITAV PINDTorulifti ruum92 Vertikaalliiklusruumid</v>
      </c>
    </row>
    <row r="112" spans="1:4" x14ac:dyDescent="0.25">
      <c r="A112" s="45" t="s">
        <v>116</v>
      </c>
      <c r="B112" s="45" t="s">
        <v>117</v>
      </c>
      <c r="C112" s="45" t="s">
        <v>70</v>
      </c>
      <c r="D112" s="45" t="str">
        <f t="shared" si="1"/>
        <v>ÜÜRITAV PINDTuulekoda83 Sissepääsuruumid</v>
      </c>
    </row>
    <row r="113" spans="1:4" x14ac:dyDescent="0.25">
      <c r="A113" s="45" t="s">
        <v>367</v>
      </c>
      <c r="B113" s="45" t="s">
        <v>368</v>
      </c>
      <c r="C113" s="45" t="s">
        <v>70</v>
      </c>
      <c r="D113" s="45" t="str">
        <f t="shared" si="1"/>
        <v>ÜÜRITAV PINDTöökoda35 Kutseõppeasutuse töökojad</v>
      </c>
    </row>
    <row r="114" spans="1:4" x14ac:dyDescent="0.25">
      <c r="A114" s="45" t="s">
        <v>367</v>
      </c>
      <c r="B114" s="45" t="s">
        <v>340</v>
      </c>
      <c r="C114" s="45" t="s">
        <v>70</v>
      </c>
      <c r="D114" s="45" t="str">
        <f t="shared" si="1"/>
        <v>ÜÜRITAV PINDTöökoda41 Tootmisruumid</v>
      </c>
    </row>
    <row r="115" spans="1:4" x14ac:dyDescent="0.25">
      <c r="A115" s="45" t="s">
        <v>367</v>
      </c>
      <c r="B115" s="45" t="s">
        <v>301</v>
      </c>
      <c r="C115" s="45" t="s">
        <v>70</v>
      </c>
      <c r="D115" s="45" t="str">
        <f t="shared" si="1"/>
        <v>ÜÜRITAV PINDTöökoda49 Ruumigrupi liigitamata eriruumid</v>
      </c>
    </row>
    <row r="116" spans="1:4" x14ac:dyDescent="0.25">
      <c r="A116" s="45" t="s">
        <v>369</v>
      </c>
      <c r="B116" s="45" t="s">
        <v>359</v>
      </c>
      <c r="C116" s="45" t="s">
        <v>70</v>
      </c>
      <c r="D116" s="45" t="str">
        <f t="shared" si="1"/>
        <v>ÜÜRITAV PINDUjula47 Spordiruumid</v>
      </c>
    </row>
    <row r="117" spans="1:4" x14ac:dyDescent="0.25">
      <c r="A117" s="45" t="s">
        <v>370</v>
      </c>
      <c r="B117" s="45" t="s">
        <v>371</v>
      </c>
      <c r="C117" s="45" t="s">
        <v>70</v>
      </c>
      <c r="D117" s="45" t="str">
        <f t="shared" si="1"/>
        <v>ÜÜRITAV PINDValveruum38 Valveruumid</v>
      </c>
    </row>
    <row r="118" spans="1:4" x14ac:dyDescent="0.25">
      <c r="A118" s="45" t="s">
        <v>372</v>
      </c>
      <c r="B118" s="45" t="s">
        <v>373</v>
      </c>
      <c r="C118" s="45" t="s">
        <v>70</v>
      </c>
      <c r="D118" s="45" t="str">
        <f t="shared" si="1"/>
        <v>ÜÜRITAV PINDVarjend81 Varjendid</v>
      </c>
    </row>
    <row r="119" spans="1:4" x14ac:dyDescent="0.25">
      <c r="A119" s="45" t="s">
        <v>83</v>
      </c>
      <c r="B119" s="45" t="s">
        <v>84</v>
      </c>
      <c r="C119" s="45" t="s">
        <v>70</v>
      </c>
      <c r="D119" s="45" t="str">
        <f t="shared" si="1"/>
        <v>ÜÜRITAV PINDWC73 WC-ruumid</v>
      </c>
    </row>
    <row r="120" spans="1:4" x14ac:dyDescent="0.25">
      <c r="A120" s="45"/>
      <c r="B120" s="45"/>
      <c r="C120" s="45" t="s">
        <v>374</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375</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148</v>
      </c>
      <c r="L1" s="4" t="s">
        <v>4</v>
      </c>
      <c r="M1" s="4" t="s">
        <v>376</v>
      </c>
    </row>
    <row r="2" spans="1:13" x14ac:dyDescent="0.25">
      <c r="A2" s="3" t="s">
        <v>377</v>
      </c>
      <c r="C2" s="4">
        <f>C1</f>
        <v>-5</v>
      </c>
      <c r="D2" s="4" t="s">
        <v>378</v>
      </c>
      <c r="E2" s="4" t="s">
        <v>70</v>
      </c>
      <c r="F2" s="6" t="str">
        <f>IF('Hoone üldandmed'!$B$4="","",IF(IF(C2&gt;='Hoone üldandmed'!$B$4*1,TRUE,FALSE),C2,""))</f>
        <v/>
      </c>
      <c r="G2" s="6" t="b">
        <f>IF('Hoone üldandmed'!$B$4="",FALSE,IF(C2&gt;='Hoone üldandmed'!$B$4*1,TRUE,FALSE))</f>
        <v>0</v>
      </c>
      <c r="H2" s="4"/>
      <c r="I2" s="1">
        <f>COUNTIFS($C$1:C2,C2)</f>
        <v>2</v>
      </c>
      <c r="J2" s="4" t="s">
        <v>75</v>
      </c>
      <c r="L2" s="4" t="s">
        <v>73</v>
      </c>
      <c r="M2" s="4" t="s">
        <v>379</v>
      </c>
    </row>
    <row r="3" spans="1:13" x14ac:dyDescent="0.25">
      <c r="A3" s="3" t="s">
        <v>380</v>
      </c>
      <c r="C3" s="4">
        <f t="shared" ref="C3:C10" si="0">C2</f>
        <v>-5</v>
      </c>
      <c r="D3" s="4" t="s">
        <v>381</v>
      </c>
      <c r="E3" s="4" t="s">
        <v>95</v>
      </c>
      <c r="F3" s="6" t="str">
        <f>IF('Hoone üldandmed'!$B$4="","",IF(IF(C3&gt;='Hoone üldandmed'!$B$4*1,TRUE,FALSE),C3,""))</f>
        <v/>
      </c>
      <c r="G3" s="6" t="b">
        <f>IF('Hoone üldandmed'!$B$4="",FALSE,IF(C3&gt;='Hoone üldandmed'!$B$4*1,TRUE,FALSE))</f>
        <v>0</v>
      </c>
      <c r="H3" s="4"/>
      <c r="I3" s="1">
        <f>COUNTIFS($C$1:C3,C3)</f>
        <v>3</v>
      </c>
      <c r="J3" s="4" t="s">
        <v>95</v>
      </c>
      <c r="L3" s="4" t="s">
        <v>6</v>
      </c>
      <c r="M3" s="4" t="s">
        <v>382</v>
      </c>
    </row>
    <row r="4" spans="1:13" x14ac:dyDescent="0.25">
      <c r="A4" s="3" t="s">
        <v>383</v>
      </c>
      <c r="C4" s="4">
        <f t="shared" si="0"/>
        <v>-5</v>
      </c>
      <c r="D4" s="4" t="s">
        <v>384</v>
      </c>
      <c r="E4" s="4" t="s">
        <v>75</v>
      </c>
      <c r="F4" s="6" t="str">
        <f>IF('Hoone üldandmed'!$B$4="","",IF(IF(C4&gt;='Hoone üldandmed'!$B$4*1,TRUE,FALSE),C4,""))</f>
        <v/>
      </c>
      <c r="G4" s="6" t="b">
        <f>IF('Hoone üldandmed'!$B$4="",FALSE,IF(C4&gt;='Hoone üldandmed'!$B$4*1,TRUE,FALSE))</f>
        <v>0</v>
      </c>
      <c r="H4" s="4"/>
      <c r="I4" s="1">
        <f>COUNTIFS($C$1:C4,C4)</f>
        <v>4</v>
      </c>
      <c r="J4" s="4" t="s">
        <v>70</v>
      </c>
      <c r="L4" s="4" t="s">
        <v>126</v>
      </c>
      <c r="M4" s="4" t="s">
        <v>385</v>
      </c>
    </row>
    <row r="5" spans="1:13" x14ac:dyDescent="0.25">
      <c r="A5" s="3" t="s">
        <v>386</v>
      </c>
      <c r="C5" s="4">
        <f t="shared" si="0"/>
        <v>-5</v>
      </c>
      <c r="D5" s="4" t="s">
        <v>387</v>
      </c>
      <c r="E5" s="4"/>
      <c r="F5" s="6" t="str">
        <f>IF('Hoone üldandmed'!$B$4="","",IF(IF(C5&gt;='Hoone üldandmed'!$B$4*1,TRUE,FALSE),C5,""))</f>
        <v/>
      </c>
      <c r="G5" s="6" t="b">
        <f>IF('Hoone üldandmed'!$B$4="",FALSE,IF(C5&gt;='Hoone üldandmed'!$B$4*1,TRUE,FALSE))</f>
        <v>0</v>
      </c>
      <c r="H5" s="4"/>
      <c r="I5" s="1">
        <f>COUNTIFS($C$1:C5,C5)</f>
        <v>5</v>
      </c>
      <c r="J5" s="4" t="s">
        <v>374</v>
      </c>
      <c r="L5" s="4" t="s">
        <v>388</v>
      </c>
      <c r="M5" s="4" t="s">
        <v>389</v>
      </c>
    </row>
    <row r="6" spans="1:13" x14ac:dyDescent="0.25">
      <c r="A6" s="3" t="s">
        <v>33</v>
      </c>
      <c r="C6" s="4">
        <f t="shared" si="0"/>
        <v>-5</v>
      </c>
      <c r="D6" s="4" t="s">
        <v>390</v>
      </c>
      <c r="E6" s="4" t="s">
        <v>391</v>
      </c>
      <c r="F6" s="6" t="str">
        <f>IF('Hoone üldandmed'!$B$4="","",IF(IF(C6&gt;='Hoone üldandmed'!$B$4*1,TRUE,FALSE),C6,""))</f>
        <v/>
      </c>
      <c r="G6" s="6" t="b">
        <f>IF('Hoone üldandmed'!$B$4="",FALSE,IF(C6&gt;='Hoone üldandmed'!$B$4*1,TRUE,FALSE))</f>
        <v>0</v>
      </c>
      <c r="H6" s="4"/>
      <c r="I6" s="1">
        <f>COUNTIFS($C$1:C6,C6)</f>
        <v>6</v>
      </c>
      <c r="L6" s="4" t="s">
        <v>392</v>
      </c>
      <c r="M6" s="4" t="s">
        <v>393</v>
      </c>
    </row>
    <row r="7" spans="1:13" x14ac:dyDescent="0.25">
      <c r="A7" s="3" t="s">
        <v>114</v>
      </c>
      <c r="C7" s="4">
        <f t="shared" si="0"/>
        <v>-5</v>
      </c>
      <c r="D7" s="4" t="s">
        <v>394</v>
      </c>
      <c r="E7" s="4"/>
      <c r="F7" s="6" t="str">
        <f>IF('Hoone üldandmed'!$B$4="","",IF(IF(C7&gt;='Hoone üldandmed'!$B$4*1,TRUE,FALSE),C7,""))</f>
        <v/>
      </c>
      <c r="G7" s="6" t="b">
        <f>IF('Hoone üldandmed'!$B$4="",FALSE,IF(C7&gt;='Hoone üldandmed'!$B$4*1,TRUE,FALSE))</f>
        <v>0</v>
      </c>
      <c r="H7" s="4"/>
      <c r="I7" s="1">
        <f>COUNTIFS($C$1:C7,C7)</f>
        <v>7</v>
      </c>
    </row>
    <row r="8" spans="1:13" x14ac:dyDescent="0.25">
      <c r="A8" s="3" t="s">
        <v>177</v>
      </c>
      <c r="C8" s="4">
        <f>C7</f>
        <v>-5</v>
      </c>
      <c r="D8" s="4" t="s">
        <v>395</v>
      </c>
      <c r="E8" s="4"/>
      <c r="F8" s="6" t="str">
        <f>IF('Hoone üldandmed'!$B$4="","",IF(IF(C8&gt;='Hoone üldandmed'!$B$4*1,TRUE,FALSE),C8,""))</f>
        <v/>
      </c>
      <c r="G8" s="6" t="b">
        <f>IF('Hoone üldandmed'!$B$4="",FALSE,IF(C8&gt;='Hoone üldandmed'!$B$4*1,TRUE,FALSE))</f>
        <v>0</v>
      </c>
      <c r="H8" s="4"/>
      <c r="I8" s="1">
        <f>COUNTIFS($C$1:C8,C8)</f>
        <v>8</v>
      </c>
    </row>
    <row r="9" spans="1:13" x14ac:dyDescent="0.25">
      <c r="A9" s="3" t="s">
        <v>224</v>
      </c>
      <c r="C9" s="4">
        <f t="shared" si="0"/>
        <v>-5</v>
      </c>
      <c r="D9" s="4" t="s">
        <v>396</v>
      </c>
      <c r="E9" s="4" t="s">
        <v>148</v>
      </c>
      <c r="F9" s="6" t="str">
        <f>IF('Hoone üldandmed'!$B$4="","",IF(IF(C9&gt;='Hoone üldandmed'!$B$4*1,TRUE,FALSE),C9,""))</f>
        <v/>
      </c>
      <c r="G9" s="6" t="b">
        <f>IF('Hoone üldandmed'!$B$4="",FALSE,IF(C9&gt;='Hoone üldandmed'!$B$4*1,TRUE,FALSE))</f>
        <v>0</v>
      </c>
      <c r="H9" s="4"/>
      <c r="I9" s="1">
        <f>COUNTIFS($C$1:C9,C9)</f>
        <v>9</v>
      </c>
    </row>
    <row r="10" spans="1:13" x14ac:dyDescent="0.25">
      <c r="A10" s="3" t="s">
        <v>31</v>
      </c>
      <c r="C10" s="4">
        <f t="shared" si="0"/>
        <v>-5</v>
      </c>
      <c r="D10" s="4" t="s">
        <v>397</v>
      </c>
      <c r="E10" s="4" t="s">
        <v>374</v>
      </c>
      <c r="F10" s="6" t="str">
        <f>IF('Hoone üldandmed'!$B$4="","",IF(IF(C10&gt;='Hoone üldandmed'!$B$4*1,TRUE,FALSE),C10,""))</f>
        <v/>
      </c>
      <c r="G10" s="6" t="b">
        <f>IF('Hoone üldandmed'!$B$4="",FALSE,IF(C10&gt;='Hoone üldandmed'!$B$4*1,TRUE,FALSE))</f>
        <v>0</v>
      </c>
      <c r="H10" s="4"/>
    </row>
    <row r="11" spans="1:13" x14ac:dyDescent="0.25">
      <c r="A11" s="3" t="s">
        <v>398</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399</v>
      </c>
      <c r="C12" s="4">
        <f t="shared" si="1"/>
        <v>-4</v>
      </c>
      <c r="D12" s="4" t="s">
        <v>378</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400</v>
      </c>
      <c r="C13" s="4">
        <f t="shared" si="1"/>
        <v>-4</v>
      </c>
      <c r="D13" s="4" t="s">
        <v>381</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401</v>
      </c>
      <c r="C14" s="4">
        <f t="shared" si="1"/>
        <v>-4</v>
      </c>
      <c r="D14" s="4" t="s">
        <v>384</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402</v>
      </c>
      <c r="C15" s="4">
        <f t="shared" si="1"/>
        <v>-4</v>
      </c>
      <c r="D15" s="4" t="s">
        <v>387</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403</v>
      </c>
      <c r="C16" s="4">
        <f t="shared" si="1"/>
        <v>-4</v>
      </c>
      <c r="D16" s="4" t="s">
        <v>390</v>
      </c>
      <c r="E16" s="4" t="s">
        <v>391</v>
      </c>
      <c r="F16" s="6" t="str">
        <f>IF('Hoone üldandmed'!$B$4="","",IF(IF(C16&gt;='Hoone üldandmed'!$B$4*1,TRUE,FALSE),C16,""))</f>
        <v/>
      </c>
      <c r="G16" s="6" t="b">
        <f>IF('Hoone üldandmed'!$B$4="",FALSE,IF(C16&gt;='Hoone üldandmed'!$B$4*1,TRUE,FALSE))</f>
        <v>0</v>
      </c>
      <c r="H16" s="4"/>
      <c r="I16" s="1">
        <f>COUNTIFS($C$1:C16,C16)</f>
        <v>6</v>
      </c>
    </row>
    <row r="17" spans="1:9" x14ac:dyDescent="0.25">
      <c r="A17" s="3" t="s">
        <v>404</v>
      </c>
      <c r="C17" s="4">
        <f t="shared" si="1"/>
        <v>-4</v>
      </c>
      <c r="D17" s="4" t="s">
        <v>394</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405</v>
      </c>
      <c r="C18" s="4">
        <f t="shared" si="1"/>
        <v>-4</v>
      </c>
      <c r="D18" s="4" t="s">
        <v>395</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406</v>
      </c>
      <c r="C19" s="4">
        <f t="shared" si="1"/>
        <v>-4</v>
      </c>
      <c r="D19" s="4" t="s">
        <v>396</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407</v>
      </c>
      <c r="C20" s="4">
        <f t="shared" si="1"/>
        <v>-4</v>
      </c>
      <c r="D20" s="4" t="s">
        <v>397</v>
      </c>
      <c r="E20" s="4" t="s">
        <v>374</v>
      </c>
      <c r="F20" s="6" t="str">
        <f>IF('Hoone üldandmed'!$B$4="","",IF(IF(C20&gt;='Hoone üldandmed'!$B$4*1,TRUE,FALSE),C20,""))</f>
        <v/>
      </c>
      <c r="G20" s="6" t="b">
        <f>IF('Hoone üldandmed'!$B$4="",FALSE,IF(C20&gt;='Hoone üldandmed'!$B$4*1,TRUE,FALSE))</f>
        <v>0</v>
      </c>
      <c r="H20" s="4"/>
    </row>
    <row r="21" spans="1:9" x14ac:dyDescent="0.25">
      <c r="A21" s="3" t="s">
        <v>408</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409</v>
      </c>
      <c r="C22" s="4">
        <f t="shared" si="1"/>
        <v>-3</v>
      </c>
      <c r="D22" s="4" t="s">
        <v>378</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410</v>
      </c>
      <c r="C23" s="4">
        <f t="shared" si="1"/>
        <v>-3</v>
      </c>
      <c r="D23" s="4" t="s">
        <v>381</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411</v>
      </c>
      <c r="C24" s="4">
        <f t="shared" si="1"/>
        <v>-3</v>
      </c>
      <c r="D24" s="4" t="s">
        <v>384</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412</v>
      </c>
      <c r="C25" s="4">
        <f t="shared" si="1"/>
        <v>-3</v>
      </c>
      <c r="D25" s="4" t="s">
        <v>387</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413</v>
      </c>
      <c r="C26" s="4">
        <f t="shared" si="1"/>
        <v>-3</v>
      </c>
      <c r="D26" s="4" t="s">
        <v>390</v>
      </c>
      <c r="E26" s="4" t="s">
        <v>391</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394</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395</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396</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397</v>
      </c>
      <c r="E30" s="4" t="s">
        <v>374</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378</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381</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384</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387</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390</v>
      </c>
      <c r="E36" s="4" t="s">
        <v>391</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394</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395</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396</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397</v>
      </c>
      <c r="E40" s="4" t="s">
        <v>374</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378</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381</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384</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387</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390</v>
      </c>
      <c r="E46" s="4" t="s">
        <v>391</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394</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395</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396</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397</v>
      </c>
      <c r="E50" s="4" t="s">
        <v>374</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378</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381</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384</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387</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390</v>
      </c>
      <c r="E56" s="4" t="s">
        <v>391</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394</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395</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396</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397</v>
      </c>
      <c r="E60" s="4" t="s">
        <v>374</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378</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381</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384</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387</v>
      </c>
      <c r="E65" s="4" t="str">
        <f>IF(E55=0,"",E55)</f>
        <v/>
      </c>
      <c r="F65" s="7">
        <f>IF(IF(C65&lt;='Hoone üldandmed'!$B$3*1,TRUE,FALSE),C65,"")</f>
        <v>1</v>
      </c>
      <c r="G65" s="7" t="b">
        <f>IF(C65&lt;='Hoone üldandmed'!$B$3*1,TRUE,FALSE)</f>
        <v>1</v>
      </c>
      <c r="H65" s="4"/>
      <c r="I65" s="1">
        <f>COUNTIFS($C$1:C65,C65)</f>
        <v>5</v>
      </c>
    </row>
    <row r="66" spans="3:9" x14ac:dyDescent="0.25">
      <c r="C66" s="4">
        <f t="shared" si="2"/>
        <v>1</v>
      </c>
      <c r="D66" s="4" t="s">
        <v>390</v>
      </c>
      <c r="E66" s="4" t="s">
        <v>391</v>
      </c>
      <c r="F66" s="7">
        <f>IF(IF(C66&lt;='Hoone üldandmed'!$B$3*1,TRUE,FALSE),C66,"")</f>
        <v>1</v>
      </c>
      <c r="G66" s="7" t="b">
        <f>IF(C66&lt;='Hoone üldandmed'!$B$3*1,TRUE,FALSE)</f>
        <v>1</v>
      </c>
      <c r="H66" s="4"/>
      <c r="I66" s="1">
        <f>COUNTIFS($C$1:C66,C66)</f>
        <v>6</v>
      </c>
    </row>
    <row r="67" spans="3:9" x14ac:dyDescent="0.25">
      <c r="C67" s="4">
        <f t="shared" ref="C67:C76" si="3">C57+1</f>
        <v>1</v>
      </c>
      <c r="D67" s="4" t="s">
        <v>394</v>
      </c>
      <c r="E67" s="4" t="str">
        <f>IF(E57=0,"",E57)</f>
        <v/>
      </c>
      <c r="F67" s="7">
        <f>IF(IF(C67&lt;='Hoone üldandmed'!$B$3*1,TRUE,FALSE),C67,"")</f>
        <v>1</v>
      </c>
      <c r="G67" s="7" t="b">
        <f>IF(C67&lt;='Hoone üldandmed'!$B$3*1,TRUE,FALSE)</f>
        <v>1</v>
      </c>
      <c r="H67" s="4"/>
      <c r="I67" s="1">
        <f>COUNTIFS($C$1:C67,C67)</f>
        <v>7</v>
      </c>
    </row>
    <row r="68" spans="3:9" x14ac:dyDescent="0.25">
      <c r="C68" s="4">
        <f t="shared" si="3"/>
        <v>1</v>
      </c>
      <c r="D68" s="4" t="s">
        <v>395</v>
      </c>
      <c r="E68" s="4" t="str">
        <f>IF(E58=0,"",E58)</f>
        <v/>
      </c>
      <c r="F68" s="7">
        <f>IF(IF(C68&lt;='Hoone üldandmed'!$B$3*1,TRUE,FALSE),C68,"")</f>
        <v>1</v>
      </c>
      <c r="G68" s="7" t="b">
        <f>IF(C68&lt;='Hoone üldandmed'!$B$3*1,TRUE,FALSE)</f>
        <v>1</v>
      </c>
      <c r="H68" s="4"/>
      <c r="I68" s="1">
        <f>COUNTIFS($C$1:C68,C68)</f>
        <v>8</v>
      </c>
    </row>
    <row r="69" spans="3:9" x14ac:dyDescent="0.25">
      <c r="C69" s="4">
        <f t="shared" si="3"/>
        <v>1</v>
      </c>
      <c r="D69" s="4" t="s">
        <v>396</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397</v>
      </c>
      <c r="E70" s="4" t="s">
        <v>374</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378</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381</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384</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387</v>
      </c>
      <c r="E75" s="4" t="str">
        <f>IF(E65=0,"",E65)</f>
        <v/>
      </c>
      <c r="F75" s="7">
        <f>IF(IF(C75&lt;='Hoone üldandmed'!$B$3*1,TRUE,FALSE),C75,"")</f>
        <v>2</v>
      </c>
      <c r="G75" s="7" t="b">
        <f>IF(C75&lt;='Hoone üldandmed'!$B$3*1,TRUE,FALSE)</f>
        <v>1</v>
      </c>
      <c r="H75" s="4"/>
      <c r="I75" s="1">
        <f>COUNTIFS($C$1:C75,C75)</f>
        <v>5</v>
      </c>
    </row>
    <row r="76" spans="3:9" x14ac:dyDescent="0.25">
      <c r="C76" s="4">
        <f t="shared" si="3"/>
        <v>2</v>
      </c>
      <c r="D76" s="4" t="s">
        <v>390</v>
      </c>
      <c r="E76" s="4" t="s">
        <v>391</v>
      </c>
      <c r="F76" s="7">
        <f>IF(IF(C76&lt;='Hoone üldandmed'!$B$3*1,TRUE,FALSE),C76,"")</f>
        <v>2</v>
      </c>
      <c r="G76" s="7" t="b">
        <f>IF(C76&lt;='Hoone üldandmed'!$B$3*1,TRUE,FALSE)</f>
        <v>1</v>
      </c>
      <c r="H76" s="4"/>
      <c r="I76" s="1">
        <f>COUNTIFS($C$1:C76,C76)</f>
        <v>6</v>
      </c>
    </row>
    <row r="77" spans="3:9" x14ac:dyDescent="0.25">
      <c r="C77" s="4">
        <f t="shared" ref="C77:C86" si="4">C67+1</f>
        <v>2</v>
      </c>
      <c r="D77" s="4" t="s">
        <v>394</v>
      </c>
      <c r="E77" s="4" t="str">
        <f>IF(E67=0,"",E67)</f>
        <v/>
      </c>
      <c r="F77" s="7">
        <f>IF(IF(C77&lt;='Hoone üldandmed'!$B$3*1,TRUE,FALSE),C77,"")</f>
        <v>2</v>
      </c>
      <c r="G77" s="7" t="b">
        <f>IF(C77&lt;='Hoone üldandmed'!$B$3*1,TRUE,FALSE)</f>
        <v>1</v>
      </c>
      <c r="H77" s="4"/>
      <c r="I77" s="1">
        <f>COUNTIFS($C$1:C77,C77)</f>
        <v>7</v>
      </c>
    </row>
    <row r="78" spans="3:9" x14ac:dyDescent="0.25">
      <c r="C78" s="4">
        <f t="shared" si="4"/>
        <v>2</v>
      </c>
      <c r="D78" s="4" t="s">
        <v>395</v>
      </c>
      <c r="E78" s="4" t="str">
        <f>IF(E68=0,"",E68)</f>
        <v/>
      </c>
      <c r="F78" s="7">
        <f>IF(IF(C78&lt;='Hoone üldandmed'!$B$3*1,TRUE,FALSE),C78,"")</f>
        <v>2</v>
      </c>
      <c r="G78" s="7" t="b">
        <f>IF(C78&lt;='Hoone üldandmed'!$B$3*1,TRUE,FALSE)</f>
        <v>1</v>
      </c>
      <c r="H78" s="4"/>
      <c r="I78" s="1">
        <f>COUNTIFS($C$1:C78,C78)</f>
        <v>8</v>
      </c>
    </row>
    <row r="79" spans="3:9" x14ac:dyDescent="0.25">
      <c r="C79" s="4">
        <f t="shared" si="4"/>
        <v>2</v>
      </c>
      <c r="D79" s="4" t="s">
        <v>396</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397</v>
      </c>
      <c r="E80" s="4" t="s">
        <v>374</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378</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381</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384</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387</v>
      </c>
      <c r="E85" s="4" t="str">
        <f>IF(E75=0,"",E75)</f>
        <v/>
      </c>
      <c r="F85" s="7">
        <f>IF(IF(C85&lt;='Hoone üldandmed'!$B$3*1,TRUE,FALSE),C85,"")</f>
        <v>3</v>
      </c>
      <c r="G85" s="7" t="b">
        <f>IF(C85&lt;='Hoone üldandmed'!$B$3*1,TRUE,FALSE)</f>
        <v>1</v>
      </c>
      <c r="H85" s="4"/>
      <c r="I85" s="1">
        <f>COUNTIFS($C$1:C85,C85)</f>
        <v>5</v>
      </c>
    </row>
    <row r="86" spans="3:9" x14ac:dyDescent="0.25">
      <c r="C86" s="4">
        <f t="shared" si="4"/>
        <v>3</v>
      </c>
      <c r="D86" s="4" t="s">
        <v>390</v>
      </c>
      <c r="E86" s="4" t="s">
        <v>391</v>
      </c>
      <c r="F86" s="7">
        <f>IF(IF(C86&lt;='Hoone üldandmed'!$B$3*1,TRUE,FALSE),C86,"")</f>
        <v>3</v>
      </c>
      <c r="G86" s="7" t="b">
        <f>IF(C86&lt;='Hoone üldandmed'!$B$3*1,TRUE,FALSE)</f>
        <v>1</v>
      </c>
      <c r="H86" s="4"/>
      <c r="I86" s="1">
        <f>COUNTIFS($C$1:C86,C86)</f>
        <v>6</v>
      </c>
    </row>
    <row r="87" spans="3:9" x14ac:dyDescent="0.25">
      <c r="C87" s="4">
        <f t="shared" ref="C87:C96" si="5">C77+1</f>
        <v>3</v>
      </c>
      <c r="D87" s="4" t="s">
        <v>394</v>
      </c>
      <c r="E87" s="4" t="str">
        <f>IF(E77=0,"",E77)</f>
        <v/>
      </c>
      <c r="F87" s="7">
        <f>IF(IF(C87&lt;='Hoone üldandmed'!$B$3*1,TRUE,FALSE),C87,"")</f>
        <v>3</v>
      </c>
      <c r="G87" s="7" t="b">
        <f>IF(C87&lt;='Hoone üldandmed'!$B$3*1,TRUE,FALSE)</f>
        <v>1</v>
      </c>
      <c r="H87" s="4"/>
      <c r="I87" s="1">
        <f>COUNTIFS($C$1:C87,C87)</f>
        <v>7</v>
      </c>
    </row>
    <row r="88" spans="3:9" x14ac:dyDescent="0.25">
      <c r="C88" s="4">
        <f t="shared" si="5"/>
        <v>3</v>
      </c>
      <c r="D88" s="4" t="s">
        <v>395</v>
      </c>
      <c r="E88" s="4" t="str">
        <f>IF(E78=0,"",E78)</f>
        <v/>
      </c>
      <c r="F88" s="7">
        <f>IF(IF(C88&lt;='Hoone üldandmed'!$B$3*1,TRUE,FALSE),C88,"")</f>
        <v>3</v>
      </c>
      <c r="G88" s="7" t="b">
        <f>IF(C88&lt;='Hoone üldandmed'!$B$3*1,TRUE,FALSE)</f>
        <v>1</v>
      </c>
      <c r="H88" s="4"/>
      <c r="I88" s="1">
        <f>COUNTIFS($C$1:C88,C88)</f>
        <v>8</v>
      </c>
    </row>
    <row r="89" spans="3:9" x14ac:dyDescent="0.25">
      <c r="C89" s="4">
        <f t="shared" si="5"/>
        <v>3</v>
      </c>
      <c r="D89" s="4" t="s">
        <v>396</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397</v>
      </c>
      <c r="E90" s="4" t="s">
        <v>374</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378</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381</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384</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387</v>
      </c>
      <c r="E95" s="4" t="str">
        <f>IF(E85=0,"",E85)</f>
        <v/>
      </c>
      <c r="F95" s="7">
        <f>IF(IF(C95&lt;='Hoone üldandmed'!$B$3*1,TRUE,FALSE),C95,"")</f>
        <v>4</v>
      </c>
      <c r="G95" s="7" t="b">
        <f>IF(C95&lt;='Hoone üldandmed'!$B$3*1,TRUE,FALSE)</f>
        <v>1</v>
      </c>
      <c r="H95" s="4"/>
      <c r="I95" s="1">
        <f>COUNTIFS($C$1:C95,C95)</f>
        <v>5</v>
      </c>
    </row>
    <row r="96" spans="3:9" x14ac:dyDescent="0.25">
      <c r="C96" s="4">
        <f t="shared" si="5"/>
        <v>4</v>
      </c>
      <c r="D96" s="4" t="s">
        <v>390</v>
      </c>
      <c r="E96" s="4" t="s">
        <v>391</v>
      </c>
      <c r="F96" s="7">
        <f>IF(IF(C96&lt;='Hoone üldandmed'!$B$3*1,TRUE,FALSE),C96,"")</f>
        <v>4</v>
      </c>
      <c r="G96" s="7" t="b">
        <f>IF(C96&lt;='Hoone üldandmed'!$B$3*1,TRUE,FALSE)</f>
        <v>1</v>
      </c>
      <c r="H96" s="4"/>
      <c r="I96" s="1">
        <f>COUNTIFS($C$1:C96,C96)</f>
        <v>6</v>
      </c>
    </row>
    <row r="97" spans="3:9" x14ac:dyDescent="0.25">
      <c r="C97" s="4">
        <f t="shared" ref="C97:C106" si="6">C87+1</f>
        <v>4</v>
      </c>
      <c r="D97" s="4" t="s">
        <v>394</v>
      </c>
      <c r="E97" s="4" t="str">
        <f>IF(E87=0,"",E87)</f>
        <v/>
      </c>
      <c r="F97" s="7">
        <f>IF(IF(C97&lt;='Hoone üldandmed'!$B$3*1,TRUE,FALSE),C97,"")</f>
        <v>4</v>
      </c>
      <c r="G97" s="7" t="b">
        <f>IF(C97&lt;='Hoone üldandmed'!$B$3*1,TRUE,FALSE)</f>
        <v>1</v>
      </c>
      <c r="H97" s="4"/>
      <c r="I97" s="1">
        <f>COUNTIFS($C$1:C97,C97)</f>
        <v>7</v>
      </c>
    </row>
    <row r="98" spans="3:9" x14ac:dyDescent="0.25">
      <c r="C98" s="4">
        <f t="shared" si="6"/>
        <v>4</v>
      </c>
      <c r="D98" s="4" t="s">
        <v>395</v>
      </c>
      <c r="E98" s="4" t="str">
        <f>IF(E88=0,"",E88)</f>
        <v/>
      </c>
      <c r="F98" s="7">
        <f>IF(IF(C98&lt;='Hoone üldandmed'!$B$3*1,TRUE,FALSE),C98,"")</f>
        <v>4</v>
      </c>
      <c r="G98" s="7" t="b">
        <f>IF(C98&lt;='Hoone üldandmed'!$B$3*1,TRUE,FALSE)</f>
        <v>1</v>
      </c>
      <c r="H98" s="4"/>
      <c r="I98" s="1">
        <f>COUNTIFS($C$1:C98,C98)</f>
        <v>8</v>
      </c>
    </row>
    <row r="99" spans="3:9" x14ac:dyDescent="0.25">
      <c r="C99" s="4">
        <f t="shared" si="6"/>
        <v>4</v>
      </c>
      <c r="D99" s="4" t="s">
        <v>396</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397</v>
      </c>
      <c r="E100" s="4" t="s">
        <v>374</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378</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381</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384</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387</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390</v>
      </c>
      <c r="E106" s="4" t="s">
        <v>391</v>
      </c>
      <c r="F106" s="7" t="str">
        <f>IF(IF(C106&lt;='Hoone üldandmed'!$B$3*1,TRUE,FALSE),C106,"")</f>
        <v/>
      </c>
      <c r="G106" s="7" t="b">
        <f>IF(C106&lt;='Hoone üldandmed'!$B$3*1,TRUE,FALSE)</f>
        <v>0</v>
      </c>
      <c r="H106" s="4"/>
      <c r="I106" s="1">
        <f>COUNTIFS($C$1:C106,C106)</f>
        <v>6</v>
      </c>
    </row>
    <row r="107" spans="3:9" x14ac:dyDescent="0.25">
      <c r="C107" s="4">
        <f t="shared" ref="C107:C116" si="7">C97+1</f>
        <v>5</v>
      </c>
      <c r="D107" s="4" t="s">
        <v>394</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395</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396</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397</v>
      </c>
      <c r="E110" s="4" t="s">
        <v>374</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378</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381</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384</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387</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390</v>
      </c>
      <c r="E116" s="4" t="s">
        <v>391</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394</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395</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396</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397</v>
      </c>
      <c r="E120" s="4" t="s">
        <v>374</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378</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381</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384</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387</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390</v>
      </c>
      <c r="E126" s="4" t="s">
        <v>391</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394</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395</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396</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397</v>
      </c>
      <c r="E130" s="4" t="s">
        <v>374</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378</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381</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384</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387</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390</v>
      </c>
      <c r="E136" s="4" t="s">
        <v>391</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394</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395</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396</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397</v>
      </c>
      <c r="E140" s="4" t="s">
        <v>374</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378</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381</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384</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387</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390</v>
      </c>
      <c r="E146" s="4" t="s">
        <v>391</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394</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395</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396</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397</v>
      </c>
      <c r="E150" s="4" t="s">
        <v>374</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378</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381</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384</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387</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390</v>
      </c>
      <c r="E156" s="4" t="s">
        <v>391</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394</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395</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396</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397</v>
      </c>
      <c r="E160" s="4" t="s">
        <v>374</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378</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381</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384</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387</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390</v>
      </c>
      <c r="E166" s="4" t="s">
        <v>391</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394</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395</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396</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397</v>
      </c>
      <c r="E170" s="4" t="s">
        <v>374</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378</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381</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384</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387</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390</v>
      </c>
      <c r="E176" s="4" t="s">
        <v>391</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394</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395</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396</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397</v>
      </c>
      <c r="E180" s="4" t="s">
        <v>374</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378</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381</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384</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387</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390</v>
      </c>
      <c r="E186" s="4" t="s">
        <v>391</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394</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395</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396</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397</v>
      </c>
      <c r="E190" s="4" t="s">
        <v>374</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378</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381</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384</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387</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390</v>
      </c>
      <c r="E196" s="4" t="s">
        <v>391</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394</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395</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396</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397</v>
      </c>
      <c r="E200" s="4" t="s">
        <v>374</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378</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381</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384</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387</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390</v>
      </c>
      <c r="E206" s="4" t="s">
        <v>391</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394</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395</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396</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397</v>
      </c>
      <c r="E210" s="4" t="s">
        <v>374</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378</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381</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384</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387</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390</v>
      </c>
      <c r="E216" s="4" t="s">
        <v>391</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394</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395</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396</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397</v>
      </c>
      <c r="E220" s="4" t="s">
        <v>374</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378</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381</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384</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387</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390</v>
      </c>
      <c r="E226" s="4" t="s">
        <v>391</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394</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395</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396</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397</v>
      </c>
      <c r="E230" s="4" t="s">
        <v>374</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378</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381</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384</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387</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390</v>
      </c>
      <c r="E236" s="4" t="s">
        <v>391</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394</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395</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396</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397</v>
      </c>
      <c r="E240" s="4" t="s">
        <v>374</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378</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381</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384</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387</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390</v>
      </c>
      <c r="E246" s="4" t="s">
        <v>391</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394</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395</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396</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397</v>
      </c>
      <c r="E250" s="4" t="s">
        <v>374</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378</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381</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384</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387</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390</v>
      </c>
      <c r="E256" s="4" t="s">
        <v>391</v>
      </c>
      <c r="F256" s="7" t="str">
        <f>IF(IF(C256&lt;='Hoone üldandmed'!$B$3*1,TRUE,FALSE),C256,"")</f>
        <v/>
      </c>
      <c r="G256" s="7" t="b">
        <f>IF(C256&lt;='Hoone üldandmed'!$B$3*1,TRUE,FALSE)</f>
        <v>0</v>
      </c>
      <c r="H256" s="4"/>
      <c r="I256" s="1">
        <f>COUNTIFS($C$1:C256,C256)</f>
        <v>6</v>
      </c>
    </row>
    <row r="257" spans="3:9" x14ac:dyDescent="0.25">
      <c r="C257" s="4">
        <f>C247+1</f>
        <v>20</v>
      </c>
      <c r="D257" s="4" t="s">
        <v>394</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395</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396</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397</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275</v>
      </c>
      <c r="B1" s="2" t="s">
        <v>61</v>
      </c>
    </row>
    <row r="2" spans="1:2" x14ac:dyDescent="0.25">
      <c r="A2" s="4" t="s">
        <v>148</v>
      </c>
      <c r="B2" s="4" t="s">
        <v>277</v>
      </c>
    </row>
    <row r="3" spans="1:2" x14ac:dyDescent="0.25">
      <c r="A3" s="4" t="s">
        <v>148</v>
      </c>
      <c r="B3" s="4" t="s">
        <v>278</v>
      </c>
    </row>
    <row r="4" spans="1:2" x14ac:dyDescent="0.25">
      <c r="A4" s="4" t="s">
        <v>148</v>
      </c>
      <c r="B4" s="4" t="s">
        <v>149</v>
      </c>
    </row>
    <row r="5" spans="1:2" x14ac:dyDescent="0.25">
      <c r="A5" s="4" t="s">
        <v>75</v>
      </c>
      <c r="B5" s="4" t="s">
        <v>279</v>
      </c>
    </row>
    <row r="6" spans="1:2" x14ac:dyDescent="0.25">
      <c r="A6" s="4" t="s">
        <v>75</v>
      </c>
      <c r="B6" s="4" t="s">
        <v>280</v>
      </c>
    </row>
    <row r="7" spans="1:2" x14ac:dyDescent="0.25">
      <c r="A7" s="4" t="s">
        <v>75</v>
      </c>
      <c r="B7" s="4" t="s">
        <v>281</v>
      </c>
    </row>
    <row r="8" spans="1:2" x14ac:dyDescent="0.25">
      <c r="A8" s="4" t="s">
        <v>75</v>
      </c>
      <c r="B8" s="4" t="s">
        <v>174</v>
      </c>
    </row>
    <row r="9" spans="1:2" x14ac:dyDescent="0.25">
      <c r="A9" s="4" t="s">
        <v>75</v>
      </c>
      <c r="B9" s="4" t="s">
        <v>282</v>
      </c>
    </row>
    <row r="10" spans="1:2" x14ac:dyDescent="0.25">
      <c r="A10" s="4" t="s">
        <v>75</v>
      </c>
      <c r="B10" s="4" t="s">
        <v>283</v>
      </c>
    </row>
    <row r="11" spans="1:2" x14ac:dyDescent="0.25">
      <c r="A11" s="4" t="s">
        <v>75</v>
      </c>
      <c r="B11" s="4" t="s">
        <v>112</v>
      </c>
    </row>
    <row r="12" spans="1:2" x14ac:dyDescent="0.25">
      <c r="A12" s="4" t="s">
        <v>75</v>
      </c>
      <c r="B12" s="4" t="s">
        <v>284</v>
      </c>
    </row>
    <row r="13" spans="1:2" x14ac:dyDescent="0.25">
      <c r="A13" s="4" t="s">
        <v>75</v>
      </c>
      <c r="B13" s="4" t="s">
        <v>285</v>
      </c>
    </row>
    <row r="14" spans="1:2" x14ac:dyDescent="0.25">
      <c r="A14" s="4" t="s">
        <v>75</v>
      </c>
      <c r="B14" s="4" t="s">
        <v>286</v>
      </c>
    </row>
    <row r="15" spans="1:2" x14ac:dyDescent="0.25">
      <c r="A15" s="4" t="s">
        <v>75</v>
      </c>
      <c r="B15" s="4" t="s">
        <v>287</v>
      </c>
    </row>
    <row r="16" spans="1:2" x14ac:dyDescent="0.25">
      <c r="A16" s="4" t="s">
        <v>75</v>
      </c>
      <c r="B16" s="4" t="s">
        <v>288</v>
      </c>
    </row>
    <row r="17" spans="1:2" x14ac:dyDescent="0.25">
      <c r="A17" s="4" t="s">
        <v>75</v>
      </c>
      <c r="B17" s="4" t="s">
        <v>289</v>
      </c>
    </row>
    <row r="18" spans="1:2" x14ac:dyDescent="0.25">
      <c r="A18" s="4" t="s">
        <v>75</v>
      </c>
      <c r="B18" s="4" t="s">
        <v>217</v>
      </c>
    </row>
    <row r="19" spans="1:2" x14ac:dyDescent="0.25">
      <c r="A19" s="4" t="s">
        <v>75</v>
      </c>
      <c r="B19" s="4" t="s">
        <v>76</v>
      </c>
    </row>
    <row r="20" spans="1:2" x14ac:dyDescent="0.25">
      <c r="A20" s="4" t="s">
        <v>75</v>
      </c>
      <c r="B20" s="4" t="s">
        <v>290</v>
      </c>
    </row>
    <row r="21" spans="1:2" x14ac:dyDescent="0.25">
      <c r="A21" s="4" t="s">
        <v>75</v>
      </c>
      <c r="B21" s="4" t="s">
        <v>291</v>
      </c>
    </row>
    <row r="22" spans="1:2" x14ac:dyDescent="0.25">
      <c r="A22" s="4" t="s">
        <v>75</v>
      </c>
      <c r="B22" s="4" t="s">
        <v>292</v>
      </c>
    </row>
    <row r="23" spans="1:2" x14ac:dyDescent="0.25">
      <c r="A23" s="4" t="s">
        <v>75</v>
      </c>
      <c r="B23" s="4" t="s">
        <v>250</v>
      </c>
    </row>
    <row r="24" spans="1:2" x14ac:dyDescent="0.25">
      <c r="A24" s="4" t="s">
        <v>75</v>
      </c>
      <c r="B24" s="4" t="s">
        <v>293</v>
      </c>
    </row>
    <row r="25" spans="1:2" x14ac:dyDescent="0.25">
      <c r="A25" s="4" t="s">
        <v>95</v>
      </c>
      <c r="B25" s="4" t="s">
        <v>294</v>
      </c>
    </row>
    <row r="26" spans="1:2" x14ac:dyDescent="0.25">
      <c r="A26" s="4" t="s">
        <v>95</v>
      </c>
      <c r="B26" s="4" t="s">
        <v>295</v>
      </c>
    </row>
    <row r="27" spans="1:2" x14ac:dyDescent="0.25">
      <c r="A27" s="4" t="s">
        <v>95</v>
      </c>
      <c r="B27" s="4" t="s">
        <v>96</v>
      </c>
    </row>
    <row r="28" spans="1:2" x14ac:dyDescent="0.25">
      <c r="A28" s="4" t="s">
        <v>70</v>
      </c>
      <c r="B28" s="4" t="s">
        <v>119</v>
      </c>
    </row>
    <row r="29" spans="1:2" x14ac:dyDescent="0.25">
      <c r="A29" s="4" t="s">
        <v>70</v>
      </c>
      <c r="B29" s="4" t="s">
        <v>143</v>
      </c>
    </row>
    <row r="30" spans="1:2" x14ac:dyDescent="0.25">
      <c r="A30" s="4" t="s">
        <v>70</v>
      </c>
      <c r="B30" s="4" t="s">
        <v>88</v>
      </c>
    </row>
    <row r="31" spans="1:2" x14ac:dyDescent="0.25">
      <c r="A31" s="4" t="s">
        <v>70</v>
      </c>
      <c r="B31" s="4" t="s">
        <v>296</v>
      </c>
    </row>
    <row r="32" spans="1:2" x14ac:dyDescent="0.25">
      <c r="A32" s="4" t="s">
        <v>70</v>
      </c>
      <c r="B32" s="4" t="s">
        <v>298</v>
      </c>
    </row>
    <row r="33" spans="1:2" x14ac:dyDescent="0.25">
      <c r="A33" s="4" t="s">
        <v>70</v>
      </c>
      <c r="B33" s="4" t="s">
        <v>300</v>
      </c>
    </row>
    <row r="34" spans="1:2" x14ac:dyDescent="0.25">
      <c r="A34" s="4" t="s">
        <v>70</v>
      </c>
      <c r="B34" s="4" t="s">
        <v>302</v>
      </c>
    </row>
    <row r="35" spans="1:2" x14ac:dyDescent="0.25">
      <c r="A35" s="4" t="s">
        <v>70</v>
      </c>
      <c r="B35" s="4" t="s">
        <v>161</v>
      </c>
    </row>
    <row r="36" spans="1:2" x14ac:dyDescent="0.25">
      <c r="A36" s="4" t="s">
        <v>70</v>
      </c>
      <c r="B36" s="4" t="s">
        <v>303</v>
      </c>
    </row>
    <row r="37" spans="1:2" x14ac:dyDescent="0.25">
      <c r="A37" s="4" t="s">
        <v>70</v>
      </c>
      <c r="B37" s="4" t="s">
        <v>312</v>
      </c>
    </row>
    <row r="38" spans="1:2" x14ac:dyDescent="0.25">
      <c r="A38" s="4" t="s">
        <v>70</v>
      </c>
      <c r="B38" s="4" t="s">
        <v>313</v>
      </c>
    </row>
    <row r="39" spans="1:2" x14ac:dyDescent="0.25">
      <c r="A39" s="4" t="s">
        <v>70</v>
      </c>
      <c r="B39" s="4" t="s">
        <v>122</v>
      </c>
    </row>
    <row r="40" spans="1:2" x14ac:dyDescent="0.25">
      <c r="A40" s="4" t="s">
        <v>70</v>
      </c>
      <c r="B40" s="4" t="s">
        <v>71</v>
      </c>
    </row>
    <row r="41" spans="1:2" x14ac:dyDescent="0.25">
      <c r="A41" s="4" t="s">
        <v>70</v>
      </c>
      <c r="B41" s="4" t="s">
        <v>315</v>
      </c>
    </row>
    <row r="42" spans="1:2" x14ac:dyDescent="0.25">
      <c r="A42" s="4" t="s">
        <v>70</v>
      </c>
      <c r="B42" s="4" t="s">
        <v>316</v>
      </c>
    </row>
    <row r="43" spans="1:2" x14ac:dyDescent="0.25">
      <c r="A43" s="4" t="s">
        <v>70</v>
      </c>
      <c r="B43" s="5" t="s">
        <v>318</v>
      </c>
    </row>
    <row r="44" spans="1:2" x14ac:dyDescent="0.25">
      <c r="A44" s="4" t="s">
        <v>70</v>
      </c>
      <c r="B44" s="4" t="s">
        <v>128</v>
      </c>
    </row>
    <row r="45" spans="1:2" x14ac:dyDescent="0.25">
      <c r="A45" s="4" t="s">
        <v>70</v>
      </c>
      <c r="B45" s="4" t="s">
        <v>99</v>
      </c>
    </row>
    <row r="46" spans="1:2" x14ac:dyDescent="0.25">
      <c r="A46" s="4" t="s">
        <v>70</v>
      </c>
      <c r="B46" s="4" t="s">
        <v>322</v>
      </c>
    </row>
    <row r="47" spans="1:2" x14ac:dyDescent="0.25">
      <c r="A47" s="4" t="s">
        <v>70</v>
      </c>
      <c r="B47" s="4" t="s">
        <v>323</v>
      </c>
    </row>
    <row r="48" spans="1:2" x14ac:dyDescent="0.25">
      <c r="A48" s="4" t="s">
        <v>70</v>
      </c>
      <c r="B48" s="4" t="s">
        <v>324</v>
      </c>
    </row>
    <row r="49" spans="1:2" x14ac:dyDescent="0.25">
      <c r="A49" s="4" t="s">
        <v>70</v>
      </c>
      <c r="B49" s="4" t="s">
        <v>326</v>
      </c>
    </row>
    <row r="50" spans="1:2" x14ac:dyDescent="0.25">
      <c r="A50" s="4" t="s">
        <v>70</v>
      </c>
      <c r="B50" s="4" t="s">
        <v>327</v>
      </c>
    </row>
    <row r="51" spans="1:2" x14ac:dyDescent="0.25">
      <c r="A51" s="4" t="s">
        <v>70</v>
      </c>
      <c r="B51" s="4" t="s">
        <v>108</v>
      </c>
    </row>
    <row r="52" spans="1:2" x14ac:dyDescent="0.25">
      <c r="A52" s="4" t="s">
        <v>70</v>
      </c>
      <c r="B52" s="4" t="s">
        <v>328</v>
      </c>
    </row>
    <row r="53" spans="1:2" x14ac:dyDescent="0.25">
      <c r="A53" s="4" t="s">
        <v>70</v>
      </c>
      <c r="B53" s="5" t="s">
        <v>330</v>
      </c>
    </row>
    <row r="54" spans="1:2" x14ac:dyDescent="0.25">
      <c r="A54" s="4" t="s">
        <v>70</v>
      </c>
      <c r="B54" s="4" t="s">
        <v>233</v>
      </c>
    </row>
    <row r="55" spans="1:2" x14ac:dyDescent="0.25">
      <c r="A55" s="4" t="s">
        <v>70</v>
      </c>
      <c r="B55" s="5" t="s">
        <v>332</v>
      </c>
    </row>
    <row r="56" spans="1:2" x14ac:dyDescent="0.25">
      <c r="A56" s="4" t="s">
        <v>70</v>
      </c>
      <c r="B56" s="4" t="s">
        <v>334</v>
      </c>
    </row>
    <row r="57" spans="1:2" x14ac:dyDescent="0.25">
      <c r="A57" s="4" t="s">
        <v>70</v>
      </c>
      <c r="B57" s="4" t="s">
        <v>335</v>
      </c>
    </row>
    <row r="58" spans="1:2" x14ac:dyDescent="0.25">
      <c r="A58" s="4" t="s">
        <v>70</v>
      </c>
      <c r="B58" s="4" t="s">
        <v>337</v>
      </c>
    </row>
    <row r="59" spans="1:2" x14ac:dyDescent="0.25">
      <c r="A59" s="4" t="s">
        <v>70</v>
      </c>
      <c r="B59" s="4" t="s">
        <v>338</v>
      </c>
    </row>
    <row r="60" spans="1:2" x14ac:dyDescent="0.25">
      <c r="A60" s="4" t="s">
        <v>70</v>
      </c>
      <c r="B60" s="4" t="s">
        <v>339</v>
      </c>
    </row>
    <row r="61" spans="1:2" x14ac:dyDescent="0.25">
      <c r="A61" s="4" t="s">
        <v>70</v>
      </c>
      <c r="B61" s="4" t="s">
        <v>341</v>
      </c>
    </row>
    <row r="62" spans="1:2" x14ac:dyDescent="0.25">
      <c r="A62" s="4" t="s">
        <v>70</v>
      </c>
      <c r="B62" s="4" t="s">
        <v>261</v>
      </c>
    </row>
    <row r="63" spans="1:2" x14ac:dyDescent="0.25">
      <c r="A63" s="4" t="s">
        <v>70</v>
      </c>
      <c r="B63" s="4" t="s">
        <v>343</v>
      </c>
    </row>
    <row r="64" spans="1:2" x14ac:dyDescent="0.25">
      <c r="A64" s="4" t="s">
        <v>70</v>
      </c>
      <c r="B64" s="4" t="s">
        <v>200</v>
      </c>
    </row>
    <row r="65" spans="1:2" x14ac:dyDescent="0.25">
      <c r="A65" s="4" t="s">
        <v>70</v>
      </c>
      <c r="B65" s="4" t="s">
        <v>344</v>
      </c>
    </row>
    <row r="66" spans="1:2" x14ac:dyDescent="0.25">
      <c r="A66" s="4" t="s">
        <v>70</v>
      </c>
      <c r="B66" s="4" t="s">
        <v>241</v>
      </c>
    </row>
    <row r="67" spans="1:2" x14ac:dyDescent="0.25">
      <c r="A67" s="4" t="s">
        <v>70</v>
      </c>
      <c r="B67" s="4" t="s">
        <v>346</v>
      </c>
    </row>
    <row r="68" spans="1:2" x14ac:dyDescent="0.25">
      <c r="A68" s="4" t="s">
        <v>70</v>
      </c>
      <c r="B68" s="4" t="s">
        <v>79</v>
      </c>
    </row>
    <row r="69" spans="1:2" x14ac:dyDescent="0.25">
      <c r="A69" s="4" t="s">
        <v>70</v>
      </c>
      <c r="B69" s="4" t="s">
        <v>192</v>
      </c>
    </row>
    <row r="70" spans="1:2" x14ac:dyDescent="0.25">
      <c r="A70" s="4" t="s">
        <v>70</v>
      </c>
      <c r="B70" s="4" t="s">
        <v>348</v>
      </c>
    </row>
    <row r="71" spans="1:2" x14ac:dyDescent="0.25">
      <c r="A71" s="4" t="s">
        <v>70</v>
      </c>
      <c r="B71" s="4" t="s">
        <v>349</v>
      </c>
    </row>
    <row r="72" spans="1:2" x14ac:dyDescent="0.25">
      <c r="A72" s="4" t="s">
        <v>70</v>
      </c>
      <c r="B72" s="4" t="s">
        <v>351</v>
      </c>
    </row>
    <row r="73" spans="1:2" x14ac:dyDescent="0.25">
      <c r="A73" s="4" t="s">
        <v>70</v>
      </c>
      <c r="B73" s="4" t="s">
        <v>265</v>
      </c>
    </row>
    <row r="74" spans="1:2" x14ac:dyDescent="0.25">
      <c r="A74" s="4" t="s">
        <v>70</v>
      </c>
      <c r="B74" s="4" t="s">
        <v>352</v>
      </c>
    </row>
    <row r="75" spans="1:2" x14ac:dyDescent="0.25">
      <c r="A75" s="4" t="s">
        <v>70</v>
      </c>
      <c r="B75" s="4" t="s">
        <v>354</v>
      </c>
    </row>
    <row r="76" spans="1:2" x14ac:dyDescent="0.25">
      <c r="A76" s="4" t="s">
        <v>70</v>
      </c>
      <c r="B76" s="4" t="s">
        <v>356</v>
      </c>
    </row>
    <row r="77" spans="1:2" x14ac:dyDescent="0.25">
      <c r="A77" s="4" t="s">
        <v>70</v>
      </c>
      <c r="B77" s="4" t="s">
        <v>357</v>
      </c>
    </row>
    <row r="78" spans="1:2" x14ac:dyDescent="0.25">
      <c r="A78" s="4" t="s">
        <v>70</v>
      </c>
      <c r="B78" s="4" t="s">
        <v>358</v>
      </c>
    </row>
    <row r="79" spans="1:2" x14ac:dyDescent="0.25">
      <c r="A79" s="4" t="s">
        <v>70</v>
      </c>
      <c r="B79" s="4" t="s">
        <v>360</v>
      </c>
    </row>
    <row r="80" spans="1:2" x14ac:dyDescent="0.25">
      <c r="A80" s="4" t="s">
        <v>70</v>
      </c>
      <c r="B80" s="4" t="s">
        <v>188</v>
      </c>
    </row>
    <row r="81" spans="1:2" x14ac:dyDescent="0.25">
      <c r="A81" s="4" t="s">
        <v>70</v>
      </c>
      <c r="B81" s="4" t="s">
        <v>361</v>
      </c>
    </row>
    <row r="82" spans="1:2" x14ac:dyDescent="0.25">
      <c r="A82" s="4" t="s">
        <v>70</v>
      </c>
      <c r="B82" s="4" t="s">
        <v>185</v>
      </c>
    </row>
    <row r="83" spans="1:2" x14ac:dyDescent="0.25">
      <c r="A83" s="4" t="s">
        <v>70</v>
      </c>
      <c r="B83" s="4" t="s">
        <v>363</v>
      </c>
    </row>
    <row r="84" spans="1:2" x14ac:dyDescent="0.25">
      <c r="A84" s="4" t="s">
        <v>70</v>
      </c>
      <c r="B84" s="4" t="s">
        <v>365</v>
      </c>
    </row>
    <row r="85" spans="1:2" x14ac:dyDescent="0.25">
      <c r="A85" s="4" t="s">
        <v>70</v>
      </c>
      <c r="B85" s="4" t="s">
        <v>366</v>
      </c>
    </row>
    <row r="86" spans="1:2" x14ac:dyDescent="0.25">
      <c r="A86" s="4" t="s">
        <v>70</v>
      </c>
      <c r="B86" s="4" t="s">
        <v>116</v>
      </c>
    </row>
    <row r="87" spans="1:2" x14ac:dyDescent="0.25">
      <c r="A87" s="4" t="s">
        <v>70</v>
      </c>
      <c r="B87" s="4" t="s">
        <v>367</v>
      </c>
    </row>
    <row r="88" spans="1:2" x14ac:dyDescent="0.25">
      <c r="A88" s="4" t="s">
        <v>70</v>
      </c>
      <c r="B88" s="4" t="s">
        <v>369</v>
      </c>
    </row>
    <row r="89" spans="1:2" x14ac:dyDescent="0.25">
      <c r="A89" s="4" t="s">
        <v>70</v>
      </c>
      <c r="B89" s="4" t="s">
        <v>370</v>
      </c>
    </row>
    <row r="90" spans="1:2" x14ac:dyDescent="0.25">
      <c r="A90" s="4" t="s">
        <v>70</v>
      </c>
      <c r="B90" s="4" t="s">
        <v>372</v>
      </c>
    </row>
    <row r="91" spans="1:2" x14ac:dyDescent="0.25">
      <c r="A91" s="4" t="s">
        <v>70</v>
      </c>
      <c r="B91" s="4" t="s">
        <v>83</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sheetPr codeName="Sheet1"/>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5" ma:contentTypeDescription="Loo uus dokument" ma:contentTypeScope="" ma:versionID="bf67fab3ac2efc4248d78be0de894a6d">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dedd9a30fcea792b13e2de61d9d2870c"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559A285-6CD2-428E-9C4C-44FBEA11FFFD}"/>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2223DAC8-EC9A-47DE-8DAA-FAF9FAB2B75A}">
  <ds:schemaRefs>
    <ds:schemaRef ds:uri="http://schemas.microsoft.com/office/infopath/2007/PartnerControls"/>
    <ds:schemaRef ds:uri="http://purl.org/dc/dcmitype/"/>
    <ds:schemaRef ds:uri="http://schemas.microsoft.com/office/2006/documentManagement/types"/>
    <ds:schemaRef ds:uri="http://www.w3.org/XML/1998/namespace"/>
    <ds:schemaRef ds:uri="http://schemas.microsoft.com/office/2006/metadata/properties"/>
    <ds:schemaRef ds:uri="d65e48b5-f38d-431e-9b4f-47403bf4583f"/>
    <ds:schemaRef ds:uri="http://purl.org/dc/terms/"/>
    <ds:schemaRef ds:uri="http://purl.org/dc/elements/1.1/"/>
    <ds:schemaRef ds:uri="4295b89e-2911-42f0-a767-8ca596d6842f"/>
    <ds:schemaRef ds:uri="http://schemas.openxmlformats.org/package/2006/metadata/core-properties"/>
    <ds:schemaRef ds:uri="a4634551-c501-4e5e-ac96-dde1e0c9b25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Lisa 1_Peahoone eksplikatsioon_Rüütli 25.xlsx</dc:title>
  <dc:subject/>
  <dc:creator>Ülari Mõttus</dc:creator>
  <cp:keywords/>
  <dc:description/>
  <cp:lastModifiedBy>Anu Irval</cp:lastModifiedBy>
  <cp:revision/>
  <dcterms:created xsi:type="dcterms:W3CDTF">2014-12-29T14:35:11Z</dcterms:created>
  <dcterms:modified xsi:type="dcterms:W3CDTF">2023-04-05T12:54:10Z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